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10" windowWidth="17670" windowHeight="12150"/>
  </bookViews>
  <sheets>
    <sheet name="harmonogram" sheetId="1" r:id="rId1"/>
  </sheets>
  <definedNames>
    <definedName name="_xlnm.Print_Area" localSheetId="0">harmonogram!$A$14:$I$235</definedName>
  </definedNames>
  <calcPr calcId="125725"/>
</workbook>
</file>

<file path=xl/calcChain.xml><?xml version="1.0" encoding="utf-8"?>
<calcChain xmlns="http://schemas.openxmlformats.org/spreadsheetml/2006/main">
  <c r="D230" i="1"/>
  <c r="E40"/>
  <c r="P4" l="1"/>
  <c r="V35" l="1"/>
  <c r="T30"/>
  <c r="W30" s="1"/>
  <c r="T31"/>
  <c r="W31" s="1"/>
  <c r="T32"/>
  <c r="W32" s="1"/>
  <c r="T33"/>
  <c r="W33" s="1"/>
  <c r="T34"/>
  <c r="W34" s="1"/>
  <c r="T35"/>
  <c r="W35" s="1"/>
  <c r="T36"/>
  <c r="W36" s="1"/>
  <c r="T37"/>
  <c r="W37" s="1"/>
  <c r="T38"/>
  <c r="W38" s="1"/>
  <c r="T39"/>
  <c r="W39" s="1"/>
  <c r="S39"/>
  <c r="V39" s="1"/>
  <c r="S38"/>
  <c r="V38" s="1"/>
  <c r="S37"/>
  <c r="V37" s="1"/>
  <c r="S36"/>
  <c r="V36" s="1"/>
  <c r="S35"/>
  <c r="S34"/>
  <c r="V34" s="1"/>
  <c r="S33"/>
  <c r="V33" s="1"/>
  <c r="S32"/>
  <c r="V32" s="1"/>
  <c r="S31"/>
  <c r="V31" s="1"/>
  <c r="S30"/>
  <c r="V30" s="1"/>
  <c r="R30"/>
  <c r="U30" s="1"/>
  <c r="X30" l="1"/>
  <c r="D46"/>
  <c r="Y4"/>
  <c r="Y3" s="1"/>
  <c r="U4"/>
  <c r="R4" l="1"/>
  <c r="P2"/>
  <c r="R2" s="1"/>
  <c r="C47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31"/>
  <c r="C32" l="1"/>
  <c r="R31"/>
  <c r="U31" s="1"/>
  <c r="X31" s="1"/>
  <c r="D47"/>
  <c r="C33" l="1"/>
  <c r="R32"/>
  <c r="U32" s="1"/>
  <c r="X32" s="1"/>
  <c r="D48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C34" l="1"/>
  <c r="R33"/>
  <c r="U33" s="1"/>
  <c r="X33" s="1"/>
  <c r="P6"/>
  <c r="R6" s="1"/>
  <c r="P5"/>
  <c r="R5" s="1"/>
  <c r="C35" l="1"/>
  <c r="R34"/>
  <c r="U34" s="1"/>
  <c r="X34" s="1"/>
  <c r="C36" l="1"/>
  <c r="R35"/>
  <c r="U35" s="1"/>
  <c r="X35" s="1"/>
  <c r="E70" l="1"/>
  <c r="W2"/>
  <c r="C37"/>
  <c r="R36"/>
  <c r="U36" s="1"/>
  <c r="X36" s="1"/>
  <c r="E73" l="1"/>
  <c r="E76"/>
  <c r="E78"/>
  <c r="E81"/>
  <c r="E84"/>
  <c r="E86"/>
  <c r="E89"/>
  <c r="E92"/>
  <c r="E94"/>
  <c r="E97"/>
  <c r="E100"/>
  <c r="E102"/>
  <c r="E105"/>
  <c r="E108"/>
  <c r="E110"/>
  <c r="E113"/>
  <c r="E116"/>
  <c r="E118"/>
  <c r="E121"/>
  <c r="E124"/>
  <c r="E126"/>
  <c r="E129"/>
  <c r="E132"/>
  <c r="E134"/>
  <c r="E137"/>
  <c r="E140"/>
  <c r="E142"/>
  <c r="E145"/>
  <c r="E148"/>
  <c r="E150"/>
  <c r="E153"/>
  <c r="E156"/>
  <c r="E158"/>
  <c r="E161"/>
  <c r="E164"/>
  <c r="E166"/>
  <c r="E169"/>
  <c r="E172"/>
  <c r="E174"/>
  <c r="E177"/>
  <c r="E180"/>
  <c r="E182"/>
  <c r="E185"/>
  <c r="E188"/>
  <c r="E190"/>
  <c r="E193"/>
  <c r="E196"/>
  <c r="E198"/>
  <c r="E201"/>
  <c r="E204"/>
  <c r="E206"/>
  <c r="E209"/>
  <c r="E212"/>
  <c r="E214"/>
  <c r="E217"/>
  <c r="E220"/>
  <c r="E222"/>
  <c r="E225"/>
  <c r="E72"/>
  <c r="E74"/>
  <c r="E77"/>
  <c r="E80"/>
  <c r="E82"/>
  <c r="E85"/>
  <c r="E88"/>
  <c r="E90"/>
  <c r="E93"/>
  <c r="E96"/>
  <c r="E98"/>
  <c r="E101"/>
  <c r="E104"/>
  <c r="E106"/>
  <c r="E109"/>
  <c r="E112"/>
  <c r="E114"/>
  <c r="E117"/>
  <c r="E120"/>
  <c r="E122"/>
  <c r="E125"/>
  <c r="E128"/>
  <c r="E130"/>
  <c r="E133"/>
  <c r="E136"/>
  <c r="E138"/>
  <c r="E141"/>
  <c r="E144"/>
  <c r="E146"/>
  <c r="E149"/>
  <c r="E152"/>
  <c r="E154"/>
  <c r="E157"/>
  <c r="E160"/>
  <c r="E162"/>
  <c r="E165"/>
  <c r="E168"/>
  <c r="E170"/>
  <c r="E173"/>
  <c r="E176"/>
  <c r="E178"/>
  <c r="E181"/>
  <c r="E184"/>
  <c r="E186"/>
  <c r="E189"/>
  <c r="E192"/>
  <c r="E194"/>
  <c r="E197"/>
  <c r="E200"/>
  <c r="E202"/>
  <c r="E205"/>
  <c r="E208"/>
  <c r="E210"/>
  <c r="E213"/>
  <c r="E216"/>
  <c r="E218"/>
  <c r="E221"/>
  <c r="E224"/>
  <c r="E223"/>
  <c r="E215"/>
  <c r="E207"/>
  <c r="E199"/>
  <c r="E191"/>
  <c r="E183"/>
  <c r="E175"/>
  <c r="E167"/>
  <c r="E159"/>
  <c r="E151"/>
  <c r="E143"/>
  <c r="E135"/>
  <c r="E127"/>
  <c r="E119"/>
  <c r="E111"/>
  <c r="E103"/>
  <c r="E95"/>
  <c r="E87"/>
  <c r="E79"/>
  <c r="E71"/>
  <c r="E75"/>
  <c r="W4"/>
  <c r="E219"/>
  <c r="E211"/>
  <c r="E203"/>
  <c r="E195"/>
  <c r="E187"/>
  <c r="E179"/>
  <c r="E171"/>
  <c r="E163"/>
  <c r="E155"/>
  <c r="E147"/>
  <c r="E139"/>
  <c r="E131"/>
  <c r="E123"/>
  <c r="E115"/>
  <c r="E107"/>
  <c r="E99"/>
  <c r="E91"/>
  <c r="E83"/>
  <c r="E47"/>
  <c r="E52"/>
  <c r="E54"/>
  <c r="E57"/>
  <c r="E60"/>
  <c r="E62"/>
  <c r="E65"/>
  <c r="E68"/>
  <c r="E53"/>
  <c r="E56"/>
  <c r="E58"/>
  <c r="E61"/>
  <c r="E64"/>
  <c r="E66"/>
  <c r="E49"/>
  <c r="E63"/>
  <c r="E55"/>
  <c r="E46"/>
  <c r="E51"/>
  <c r="E50"/>
  <c r="E67"/>
  <c r="E59"/>
  <c r="E48"/>
  <c r="W3"/>
  <c r="E69" s="1"/>
  <c r="C38"/>
  <c r="R37"/>
  <c r="U37" s="1"/>
  <c r="X37" s="1"/>
  <c r="E226" l="1"/>
  <c r="P3" s="1"/>
  <c r="R3" s="1"/>
  <c r="C39"/>
  <c r="R39" s="1"/>
  <c r="U39" s="1"/>
  <c r="X39" s="1"/>
  <c r="R38"/>
  <c r="U38" s="1"/>
  <c r="X38" s="1"/>
  <c r="X40" l="1"/>
  <c r="Y40" s="1"/>
  <c r="P7" s="1"/>
  <c r="R7" s="1"/>
  <c r="R8" s="1"/>
  <c r="A17" s="1"/>
</calcChain>
</file>

<file path=xl/sharedStrings.xml><?xml version="1.0" encoding="utf-8"?>
<sst xmlns="http://schemas.openxmlformats.org/spreadsheetml/2006/main" count="42" uniqueCount="40">
  <si>
    <t>Załącznik nr 2 do Umowy – Harmonogram wypłat i spłat</t>
  </si>
  <si>
    <t>Imię i nazwisko Beneficjenta:</t>
  </si>
  <si>
    <t xml:space="preserve"> </t>
  </si>
  <si>
    <t>1. Terminy złożenia dokumentów  do rozliczenia (w celu wypłaty pożyczki):</t>
  </si>
  <si>
    <t>Nr raty</t>
  </si>
  <si>
    <t>Data</t>
  </si>
  <si>
    <t>Kwota w zł</t>
  </si>
  <si>
    <t>RAZEM</t>
  </si>
  <si>
    <r>
      <t>Data</t>
    </r>
    <r>
      <rPr>
        <b/>
        <vertAlign val="superscript"/>
        <sz val="10"/>
        <color theme="1"/>
        <rFont val="Arial"/>
        <family val="2"/>
        <charset val="238"/>
      </rPr>
      <t>1</t>
    </r>
  </si>
  <si>
    <t xml:space="preserve">Kwota w zł </t>
  </si>
  <si>
    <t xml:space="preserve">         </t>
  </si>
  <si>
    <t xml:space="preserve"> …………………………………                                                       ………………………………</t>
  </si>
  <si>
    <t>(miejscowość, data)                                                                           (podpis Beneficjenta)</t>
  </si>
  <si>
    <t>Wysokość pożyczki:</t>
  </si>
  <si>
    <t>% umorzenia:</t>
  </si>
  <si>
    <t>Wstępne sprawdzenie poprawności danych:</t>
  </si>
  <si>
    <t>- czy kwota pożyczki jest równa kwocie wypłat?</t>
  </si>
  <si>
    <t>- czy kwota pożyczki jest równa kwocie spłat?</t>
  </si>
  <si>
    <t>rata kapitałowa:</t>
  </si>
  <si>
    <t>rata przedostatnia:</t>
  </si>
  <si>
    <t>Wojewódzki Fundusz Ochrony Środowiska i Gospodarki Wodnej w Poznaniu</t>
  </si>
  <si>
    <t>ul. Szczepanowskiego 15 A, 60-541 Poznań, tel. 618 456 200</t>
  </si>
  <si>
    <t>biuro@wfosgw.poznan.pl, www.wfosgw.poznan.pl</t>
  </si>
  <si>
    <t>Instrukcja wypełnienia załącznika nr 2 do Umowy:</t>
  </si>
  <si>
    <t>- czy wszystkie wymagane pola są wypełnione?</t>
  </si>
  <si>
    <t>Data zakończenia przedsięwzięcia:</t>
  </si>
  <si>
    <t>Okres karencji [0 - 3 miesiące]:</t>
  </si>
  <si>
    <t>- czy minimalny okres spłaty pożyczki wraz z należnymi odsetkami wynosi 2 lata od wypłaty ostatniej transzy pożyczki?</t>
  </si>
  <si>
    <r>
      <t xml:space="preserve">Uwaga:
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spłatę rat pożyczki należy planować w układzie miesięcznym, w terminie do 20 dnia następnego miesiąca za miesiąc poprzedni</t>
    </r>
  </si>
  <si>
    <r>
      <t>2. Daty proszę wpisywać w formacie</t>
    </r>
    <r>
      <rPr>
        <sz val="10"/>
        <color rgb="FFFF0000"/>
        <rFont val="Arial"/>
        <family val="2"/>
        <charset val="238"/>
      </rPr>
      <t xml:space="preserve"> [rok - miesiąc - dzień]</t>
    </r>
  </si>
  <si>
    <t>- czy karencja w spłacie rat kapitałowych pożyczki jest nie dłuższa niż 3 miesiące od daty zakończenia przedsięwzięcia określonej w umowie pożyczki?</t>
  </si>
  <si>
    <t>Liczba rat wypłaty pożyczki [1 - 10]:</t>
  </si>
  <si>
    <t>1. Należy wypełnić wszystkie żółte pola, zaczynając od góry.</t>
  </si>
  <si>
    <t>Liczba rat spłaty pożyczki [25 - 180]:</t>
  </si>
  <si>
    <t xml:space="preserve">3. Minimalna liczba rat spłaty pożyczki wynosi 25 (ostatnia rata to rata umorzeniowa).
4. Maksymalny okres trwania umowy pożyczki wynosi 15 lat (180 miesięcy) od daty jej zawarcia. </t>
  </si>
  <si>
    <t>5. Karencja w spłacie rat kapitałowych pożyczki nie może być dłuższa niż 3 miesiące od daty zakończenia przedsięwzięcia określonej w umowie pożyczki.</t>
  </si>
  <si>
    <t>- czy wypełniono wyłącznie wymagane pola w Tabeli 1?</t>
  </si>
  <si>
    <t>Adres przedsięwzięcia:</t>
  </si>
  <si>
    <t>Numer wniosku:</t>
  </si>
  <si>
    <t>2. Terminy spłaty rat kapitałowych pożyczki (informacja o wysokości raty odsetkowej przekazywana będzie na adres e-mail wskazany w § 13 ust. 3 Umowy):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</si>
</sst>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[$-415]dd/mm/yyyy;@"/>
  </numFmts>
  <fonts count="11"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44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9" fontId="3" fillId="0" borderId="1" xfId="2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3" fillId="0" borderId="0" xfId="0" quotePrefix="1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4" fontId="3" fillId="0" borderId="0" xfId="0" applyNumberFormat="1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quotePrefix="1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44" fontId="3" fillId="0" borderId="2" xfId="1" applyFont="1" applyBorder="1" applyAlignment="1" applyProtection="1">
      <alignment horizontal="center" vertical="center"/>
      <protection locked="0"/>
    </xf>
    <xf numFmtId="44" fontId="3" fillId="0" borderId="3" xfId="1" applyFont="1" applyBorder="1" applyAlignment="1" applyProtection="1">
      <alignment horizontal="center" vertical="center"/>
      <protection locked="0"/>
    </xf>
    <xf numFmtId="44" fontId="2" fillId="0" borderId="2" xfId="1" applyFont="1" applyBorder="1" applyAlignment="1" applyProtection="1">
      <alignment horizontal="center" vertical="center"/>
    </xf>
    <xf numFmtId="44" fontId="2" fillId="0" borderId="3" xfId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4" fontId="3" fillId="0" borderId="1" xfId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3" fillId="0" borderId="0" xfId="0" quotePrefix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44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3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13</xdr:row>
      <xdr:rowOff>38100</xdr:rowOff>
    </xdr:from>
    <xdr:to>
      <xdr:col>2</xdr:col>
      <xdr:colOff>28575</xdr:colOff>
      <xdr:row>15</xdr:row>
      <xdr:rowOff>228600</xdr:rowOff>
    </xdr:to>
    <xdr:pic>
      <xdr:nvPicPr>
        <xdr:cNvPr id="3" name="Obraz 2" descr="logo_wfosigw_czarno_bia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81200"/>
          <a:ext cx="990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topLeftCell="A16" workbookViewId="0">
      <selection activeCell="A17" sqref="A17:XFD17"/>
    </sheetView>
  </sheetViews>
  <sheetFormatPr defaultRowHeight="12.75"/>
  <cols>
    <col min="1" max="1" width="14.5" style="5" customWidth="1"/>
    <col min="2" max="3" width="9.33203125" style="5"/>
    <col min="4" max="4" width="15" style="5" customWidth="1"/>
    <col min="5" max="5" width="23.33203125" style="5" customWidth="1"/>
    <col min="6" max="10" width="9.33203125" style="5"/>
    <col min="11" max="11" width="11.83203125" style="5" bestFit="1" customWidth="1"/>
    <col min="12" max="15" width="9.33203125" style="5"/>
    <col min="16" max="16" width="10.83203125" style="5" bestFit="1" customWidth="1"/>
    <col min="17" max="17" width="9.33203125" style="5"/>
    <col min="18" max="20" width="10.83203125" style="6" hidden="1" customWidth="1"/>
    <col min="21" max="24" width="0" style="6" hidden="1" customWidth="1"/>
    <col min="25" max="25" width="10.83203125" style="6" hidden="1" customWidth="1"/>
    <col min="26" max="29" width="0" style="6" hidden="1" customWidth="1"/>
    <col min="30" max="16384" width="9.33203125" style="5"/>
  </cols>
  <sheetData>
    <row r="1" spans="1:25">
      <c r="A1" s="4" t="s">
        <v>23</v>
      </c>
      <c r="J1" s="40" t="s">
        <v>15</v>
      </c>
      <c r="K1" s="40"/>
      <c r="L1" s="40"/>
      <c r="M1" s="40"/>
      <c r="N1" s="40"/>
      <c r="O1" s="40"/>
      <c r="P1" s="40"/>
    </row>
    <row r="2" spans="1:2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21" t="s">
        <v>16</v>
      </c>
      <c r="K2" s="21"/>
      <c r="L2" s="21"/>
      <c r="M2" s="21"/>
      <c r="N2" s="21"/>
      <c r="O2" s="21"/>
      <c r="P2" s="7" t="b">
        <f>E7=E40</f>
        <v>1</v>
      </c>
      <c r="R2" s="6">
        <f t="shared" ref="R2:R7" si="0">IF(P2=TRUE,1,0)</f>
        <v>1</v>
      </c>
      <c r="U2" s="6" t="s">
        <v>18</v>
      </c>
      <c r="W2" s="44">
        <f>IF(E10&lt;&gt;"",IF(E10&lt;=24,ROUND(E7/E10,2),ROUND((E7-W4)/(E10-1),2)),0)</f>
        <v>0</v>
      </c>
      <c r="X2" s="45"/>
    </row>
    <row r="3" spans="1:2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1" t="s">
        <v>17</v>
      </c>
      <c r="K3" s="21"/>
      <c r="L3" s="21"/>
      <c r="M3" s="21"/>
      <c r="N3" s="21"/>
      <c r="O3" s="21"/>
      <c r="P3" s="7" t="b">
        <f>E7=E226</f>
        <v>1</v>
      </c>
      <c r="R3" s="6">
        <f t="shared" si="0"/>
        <v>1</v>
      </c>
      <c r="U3" s="6" t="s">
        <v>19</v>
      </c>
      <c r="W3" s="44">
        <f>IF(E10&lt;=24,W2,E7-W4-W2*(E10-2))</f>
        <v>0</v>
      </c>
      <c r="X3" s="44"/>
      <c r="Y3" s="6" t="str">
        <f>IF(E10&lt;&gt;"",Y4-1,"")</f>
        <v/>
      </c>
    </row>
    <row r="4" spans="1:25" ht="26.25" customHeight="1">
      <c r="A4" s="41" t="s">
        <v>34</v>
      </c>
      <c r="B4" s="41"/>
      <c r="C4" s="41"/>
      <c r="D4" s="41"/>
      <c r="E4" s="41"/>
      <c r="F4" s="41"/>
      <c r="G4" s="41"/>
      <c r="H4" s="41"/>
      <c r="I4" s="41"/>
      <c r="J4" s="21" t="s">
        <v>24</v>
      </c>
      <c r="K4" s="21"/>
      <c r="L4" s="21"/>
      <c r="M4" s="21"/>
      <c r="N4" s="21"/>
      <c r="O4" s="21"/>
      <c r="P4" s="7" t="b">
        <f>IF(AND(E7&lt;&gt;"",E8&lt;&gt;"",E9&lt;&gt;"",E10&lt;&gt;"",E11&lt;&gt;"",D21&lt;&gt;"",D23&lt;&gt;"",D25&lt;&gt;"",D30&lt;&gt;"",E12&lt;&gt;"",B230&lt;&gt;""),TRUE,FALSE)</f>
        <v>0</v>
      </c>
      <c r="R4" s="6">
        <f t="shared" si="0"/>
        <v>0</v>
      </c>
      <c r="U4" s="6" t="str">
        <f>IF(E10&lt;=24,"ostatnia rata:","rata umorzeniowa")</f>
        <v>ostatnia rata:</v>
      </c>
      <c r="W4" s="44">
        <f>IF(E10&lt;=24,E7-W2*(E10-1),ROUND(E8*E7,2))</f>
        <v>0</v>
      </c>
      <c r="X4" s="44"/>
      <c r="Y4" s="6" t="str">
        <f>IF(E10&lt;&gt;"",E10,"")</f>
        <v/>
      </c>
    </row>
    <row r="5" spans="1:25" ht="41.25" customHeight="1">
      <c r="A5" s="42" t="s">
        <v>35</v>
      </c>
      <c r="B5" s="43"/>
      <c r="C5" s="43"/>
      <c r="D5" s="43"/>
      <c r="E5" s="43"/>
      <c r="F5" s="43"/>
      <c r="G5" s="43"/>
      <c r="H5" s="43"/>
      <c r="I5" s="43"/>
      <c r="J5" s="36" t="s">
        <v>27</v>
      </c>
      <c r="K5" s="36"/>
      <c r="L5" s="36"/>
      <c r="M5" s="36"/>
      <c r="N5" s="36"/>
      <c r="O5" s="36"/>
      <c r="P5" s="7" t="b">
        <f>MAX(D46:D225)-MAX(D30:D39)&gt;=365*2</f>
        <v>0</v>
      </c>
      <c r="R5" s="6">
        <f t="shared" si="0"/>
        <v>0</v>
      </c>
    </row>
    <row r="6" spans="1:25" ht="42.75" customHeight="1">
      <c r="A6" s="8"/>
      <c r="B6" s="9"/>
      <c r="C6" s="9"/>
      <c r="D6" s="9"/>
      <c r="E6" s="9"/>
      <c r="F6" s="9"/>
      <c r="G6" s="9"/>
      <c r="H6" s="9"/>
      <c r="I6" s="9"/>
      <c r="J6" s="36" t="s">
        <v>30</v>
      </c>
      <c r="K6" s="36"/>
      <c r="L6" s="36"/>
      <c r="M6" s="36"/>
      <c r="N6" s="36"/>
      <c r="O6" s="36"/>
      <c r="P6" s="7" t="b">
        <f>IF(E12=0,TRUE,IF(MIN(D46:D225)-E11&lt;=92,TRUE,FALSE))</f>
        <v>1</v>
      </c>
      <c r="R6" s="6">
        <f t="shared" si="0"/>
        <v>1</v>
      </c>
    </row>
    <row r="7" spans="1:25">
      <c r="A7" s="24" t="s">
        <v>13</v>
      </c>
      <c r="B7" s="24"/>
      <c r="C7" s="24"/>
      <c r="D7" s="24"/>
      <c r="E7" s="1"/>
      <c r="J7" s="38" t="s">
        <v>36</v>
      </c>
      <c r="K7" s="38"/>
      <c r="L7" s="38"/>
      <c r="M7" s="38"/>
      <c r="N7" s="38"/>
      <c r="O7" s="38"/>
      <c r="P7" s="7" t="b">
        <f>Y40</f>
        <v>1</v>
      </c>
      <c r="R7" s="6">
        <f t="shared" si="0"/>
        <v>1</v>
      </c>
    </row>
    <row r="8" spans="1:25">
      <c r="A8" s="24" t="s">
        <v>14</v>
      </c>
      <c r="B8" s="24"/>
      <c r="C8" s="24"/>
      <c r="D8" s="24"/>
      <c r="E8" s="10">
        <v>0.4</v>
      </c>
      <c r="G8" s="11"/>
      <c r="P8" s="12"/>
      <c r="R8" s="6">
        <f>SUM(R2:R7)</f>
        <v>4</v>
      </c>
    </row>
    <row r="9" spans="1:25">
      <c r="A9" s="24" t="s">
        <v>31</v>
      </c>
      <c r="B9" s="24"/>
      <c r="C9" s="24"/>
      <c r="D9" s="24"/>
      <c r="E9" s="2"/>
    </row>
    <row r="10" spans="1:25">
      <c r="A10" s="24" t="s">
        <v>33</v>
      </c>
      <c r="B10" s="24"/>
      <c r="C10" s="24"/>
      <c r="D10" s="24"/>
      <c r="E10" s="2"/>
    </row>
    <row r="11" spans="1:25">
      <c r="A11" s="24" t="s">
        <v>25</v>
      </c>
      <c r="B11" s="24"/>
      <c r="C11" s="24"/>
      <c r="D11" s="24"/>
      <c r="E11" s="3"/>
    </row>
    <row r="12" spans="1:25">
      <c r="A12" s="24" t="s">
        <v>26</v>
      </c>
      <c r="B12" s="24"/>
      <c r="C12" s="24"/>
      <c r="D12" s="24"/>
      <c r="E12" s="2"/>
      <c r="I12" s="14"/>
      <c r="K12" s="15"/>
    </row>
    <row r="14" spans="1:25" ht="20.100000000000001" customHeight="1">
      <c r="A14" s="49"/>
      <c r="B14" s="49"/>
      <c r="C14" s="49"/>
      <c r="D14" s="46" t="s">
        <v>20</v>
      </c>
      <c r="E14" s="46"/>
      <c r="F14" s="46"/>
      <c r="G14" s="46"/>
      <c r="H14" s="46"/>
      <c r="I14" s="46"/>
    </row>
    <row r="15" spans="1:25" ht="20.100000000000001" customHeight="1">
      <c r="A15" s="49"/>
      <c r="B15" s="49"/>
      <c r="C15" s="49"/>
      <c r="D15" s="47" t="s">
        <v>21</v>
      </c>
      <c r="E15" s="47"/>
      <c r="F15" s="47"/>
      <c r="G15" s="47"/>
      <c r="H15" s="47"/>
      <c r="I15" s="47"/>
    </row>
    <row r="16" spans="1:25" ht="20.100000000000001" customHeight="1">
      <c r="A16" s="50"/>
      <c r="B16" s="50"/>
      <c r="C16" s="50"/>
      <c r="D16" s="48" t="s">
        <v>22</v>
      </c>
      <c r="E16" s="48"/>
      <c r="F16" s="48"/>
      <c r="G16" s="48"/>
      <c r="H16" s="48"/>
      <c r="I16" s="48"/>
    </row>
    <row r="17" spans="1:24" ht="26.25" customHeight="1">
      <c r="A17" s="37" t="str">
        <f>IF(R8&lt;&gt;6,"Błędne lub niekompletne dane - proszę sprawdzić poprawność danych z uwagami powyżej. Nie drukować harmonogramu!","")</f>
        <v>Błędne lub niekompletne dane - proszę sprawdzić poprawność danych z uwagami powyżej. Nie drukować harmonogramu!</v>
      </c>
      <c r="B17" s="37"/>
      <c r="C17" s="37"/>
      <c r="D17" s="37"/>
      <c r="E17" s="37"/>
      <c r="F17" s="37"/>
      <c r="G17" s="37"/>
      <c r="H17" s="37"/>
      <c r="I17" s="37"/>
    </row>
    <row r="19" spans="1:24">
      <c r="A19" s="23" t="s">
        <v>0</v>
      </c>
      <c r="B19" s="23"/>
      <c r="C19" s="23"/>
      <c r="D19" s="23"/>
      <c r="E19" s="23"/>
      <c r="F19" s="23"/>
      <c r="G19" s="23"/>
      <c r="H19" s="23"/>
      <c r="I19" s="23"/>
    </row>
    <row r="21" spans="1:24">
      <c r="A21" s="25" t="s">
        <v>38</v>
      </c>
      <c r="B21" s="25"/>
      <c r="C21" s="25"/>
      <c r="D21" s="39"/>
      <c r="E21" s="39"/>
      <c r="F21" s="39"/>
      <c r="G21" s="39"/>
      <c r="H21" s="39"/>
      <c r="I21" s="39"/>
    </row>
    <row r="22" spans="1:24" ht="6" customHeight="1"/>
    <row r="23" spans="1:24">
      <c r="A23" s="25" t="s">
        <v>1</v>
      </c>
      <c r="B23" s="25"/>
      <c r="C23" s="25"/>
      <c r="D23" s="39"/>
      <c r="E23" s="39"/>
      <c r="F23" s="39"/>
      <c r="G23" s="39"/>
      <c r="H23" s="39"/>
      <c r="I23" s="39"/>
    </row>
    <row r="24" spans="1:24" ht="6" customHeight="1"/>
    <row r="25" spans="1:24">
      <c r="A25" s="25" t="s">
        <v>37</v>
      </c>
      <c r="B25" s="25"/>
      <c r="C25" s="25"/>
      <c r="D25" s="39"/>
      <c r="E25" s="39"/>
      <c r="F25" s="39"/>
      <c r="G25" s="39"/>
      <c r="H25" s="39"/>
      <c r="I25" s="39"/>
    </row>
    <row r="26" spans="1:24">
      <c r="A26" s="5" t="s">
        <v>2</v>
      </c>
    </row>
    <row r="27" spans="1:24">
      <c r="A27" s="20" t="s">
        <v>3</v>
      </c>
      <c r="B27" s="20"/>
      <c r="C27" s="20"/>
      <c r="D27" s="20"/>
      <c r="E27" s="20"/>
      <c r="F27" s="20"/>
    </row>
    <row r="29" spans="1:24">
      <c r="C29" s="16" t="s">
        <v>4</v>
      </c>
      <c r="D29" s="16" t="s">
        <v>5</v>
      </c>
      <c r="E29" s="30" t="s">
        <v>6</v>
      </c>
      <c r="F29" s="31"/>
    </row>
    <row r="30" spans="1:24">
      <c r="C30" s="17">
        <v>1</v>
      </c>
      <c r="D30" s="3"/>
      <c r="E30" s="26"/>
      <c r="F30" s="27"/>
      <c r="R30" s="6" t="b">
        <f t="shared" ref="R30:R39" si="1">C30&lt;=$E$9</f>
        <v>0</v>
      </c>
      <c r="S30" s="6" t="b">
        <f t="shared" ref="S30:S39" si="2">D30&lt;&gt;""</f>
        <v>0</v>
      </c>
      <c r="T30" s="6" t="b">
        <f t="shared" ref="T30:T39" si="3">E30&lt;&gt;""</f>
        <v>0</v>
      </c>
      <c r="U30" s="6">
        <f t="shared" ref="U30:U39" si="4">IF(R30=TRUE,1,0)</f>
        <v>0</v>
      </c>
      <c r="V30" s="6">
        <f t="shared" ref="V30:V39" si="5">IF(S30=TRUE,1,0)</f>
        <v>0</v>
      </c>
      <c r="W30" s="6">
        <f t="shared" ref="W30:W39" si="6">IF(T30=TRUE,1,0)</f>
        <v>0</v>
      </c>
      <c r="X30" s="6">
        <f>U30+V30+W30</f>
        <v>0</v>
      </c>
    </row>
    <row r="31" spans="1:24">
      <c r="C31" s="17">
        <f>C30+1</f>
        <v>2</v>
      </c>
      <c r="D31" s="3"/>
      <c r="E31" s="26"/>
      <c r="F31" s="27"/>
      <c r="R31" s="6" t="b">
        <f t="shared" si="1"/>
        <v>0</v>
      </c>
      <c r="S31" s="6" t="b">
        <f t="shared" si="2"/>
        <v>0</v>
      </c>
      <c r="T31" s="6" t="b">
        <f t="shared" si="3"/>
        <v>0</v>
      </c>
      <c r="U31" s="6">
        <f t="shared" si="4"/>
        <v>0</v>
      </c>
      <c r="V31" s="6">
        <f t="shared" si="5"/>
        <v>0</v>
      </c>
      <c r="W31" s="6">
        <f t="shared" si="6"/>
        <v>0</v>
      </c>
      <c r="X31" s="6">
        <f t="shared" ref="X31:X39" si="7">U31+V31+W31</f>
        <v>0</v>
      </c>
    </row>
    <row r="32" spans="1:24">
      <c r="C32" s="17">
        <f t="shared" ref="C32:C39" si="8">C31+1</f>
        <v>3</v>
      </c>
      <c r="D32" s="3"/>
      <c r="E32" s="26"/>
      <c r="F32" s="27"/>
      <c r="R32" s="6" t="b">
        <f t="shared" si="1"/>
        <v>0</v>
      </c>
      <c r="S32" s="6" t="b">
        <f t="shared" si="2"/>
        <v>0</v>
      </c>
      <c r="T32" s="6" t="b">
        <f t="shared" si="3"/>
        <v>0</v>
      </c>
      <c r="U32" s="6">
        <f t="shared" si="4"/>
        <v>0</v>
      </c>
      <c r="V32" s="6">
        <f t="shared" si="5"/>
        <v>0</v>
      </c>
      <c r="W32" s="6">
        <f t="shared" si="6"/>
        <v>0</v>
      </c>
      <c r="X32" s="6">
        <f t="shared" si="7"/>
        <v>0</v>
      </c>
    </row>
    <row r="33" spans="1:25">
      <c r="C33" s="17">
        <f t="shared" si="8"/>
        <v>4</v>
      </c>
      <c r="D33" s="3"/>
      <c r="E33" s="26"/>
      <c r="F33" s="27"/>
      <c r="R33" s="6" t="b">
        <f t="shared" si="1"/>
        <v>0</v>
      </c>
      <c r="S33" s="6" t="b">
        <f t="shared" si="2"/>
        <v>0</v>
      </c>
      <c r="T33" s="6" t="b">
        <f t="shared" si="3"/>
        <v>0</v>
      </c>
      <c r="U33" s="6">
        <f t="shared" si="4"/>
        <v>0</v>
      </c>
      <c r="V33" s="6">
        <f t="shared" si="5"/>
        <v>0</v>
      </c>
      <c r="W33" s="6">
        <f t="shared" si="6"/>
        <v>0</v>
      </c>
      <c r="X33" s="6">
        <f t="shared" si="7"/>
        <v>0</v>
      </c>
    </row>
    <row r="34" spans="1:25">
      <c r="C34" s="17">
        <f t="shared" si="8"/>
        <v>5</v>
      </c>
      <c r="D34" s="3"/>
      <c r="E34" s="26"/>
      <c r="F34" s="27"/>
      <c r="R34" s="6" t="b">
        <f t="shared" si="1"/>
        <v>0</v>
      </c>
      <c r="S34" s="6" t="b">
        <f t="shared" si="2"/>
        <v>0</v>
      </c>
      <c r="T34" s="6" t="b">
        <f t="shared" si="3"/>
        <v>0</v>
      </c>
      <c r="U34" s="6">
        <f t="shared" si="4"/>
        <v>0</v>
      </c>
      <c r="V34" s="6">
        <f t="shared" si="5"/>
        <v>0</v>
      </c>
      <c r="W34" s="6">
        <f t="shared" si="6"/>
        <v>0</v>
      </c>
      <c r="X34" s="6">
        <f t="shared" si="7"/>
        <v>0</v>
      </c>
    </row>
    <row r="35" spans="1:25">
      <c r="C35" s="17">
        <f t="shared" si="8"/>
        <v>6</v>
      </c>
      <c r="D35" s="3"/>
      <c r="E35" s="26"/>
      <c r="F35" s="27"/>
      <c r="R35" s="6" t="b">
        <f t="shared" si="1"/>
        <v>0</v>
      </c>
      <c r="S35" s="6" t="b">
        <f t="shared" si="2"/>
        <v>0</v>
      </c>
      <c r="T35" s="6" t="b">
        <f t="shared" si="3"/>
        <v>0</v>
      </c>
      <c r="U35" s="6">
        <f t="shared" si="4"/>
        <v>0</v>
      </c>
      <c r="V35" s="6">
        <f t="shared" si="5"/>
        <v>0</v>
      </c>
      <c r="W35" s="6">
        <f t="shared" si="6"/>
        <v>0</v>
      </c>
      <c r="X35" s="6">
        <f t="shared" si="7"/>
        <v>0</v>
      </c>
    </row>
    <row r="36" spans="1:25">
      <c r="C36" s="17">
        <f t="shared" si="8"/>
        <v>7</v>
      </c>
      <c r="D36" s="3"/>
      <c r="E36" s="26"/>
      <c r="F36" s="27"/>
      <c r="R36" s="6" t="b">
        <f t="shared" si="1"/>
        <v>0</v>
      </c>
      <c r="S36" s="6" t="b">
        <f t="shared" si="2"/>
        <v>0</v>
      </c>
      <c r="T36" s="6" t="b">
        <f t="shared" si="3"/>
        <v>0</v>
      </c>
      <c r="U36" s="6">
        <f t="shared" si="4"/>
        <v>0</v>
      </c>
      <c r="V36" s="6">
        <f t="shared" si="5"/>
        <v>0</v>
      </c>
      <c r="W36" s="6">
        <f t="shared" si="6"/>
        <v>0</v>
      </c>
      <c r="X36" s="6">
        <f t="shared" si="7"/>
        <v>0</v>
      </c>
    </row>
    <row r="37" spans="1:25">
      <c r="C37" s="17">
        <f t="shared" si="8"/>
        <v>8</v>
      </c>
      <c r="D37" s="3"/>
      <c r="E37" s="26"/>
      <c r="F37" s="27"/>
      <c r="R37" s="6" t="b">
        <f t="shared" si="1"/>
        <v>0</v>
      </c>
      <c r="S37" s="6" t="b">
        <f t="shared" si="2"/>
        <v>0</v>
      </c>
      <c r="T37" s="6" t="b">
        <f t="shared" si="3"/>
        <v>0</v>
      </c>
      <c r="U37" s="6">
        <f t="shared" si="4"/>
        <v>0</v>
      </c>
      <c r="V37" s="6">
        <f t="shared" si="5"/>
        <v>0</v>
      </c>
      <c r="W37" s="6">
        <f t="shared" si="6"/>
        <v>0</v>
      </c>
      <c r="X37" s="6">
        <f t="shared" si="7"/>
        <v>0</v>
      </c>
    </row>
    <row r="38" spans="1:25">
      <c r="C38" s="17">
        <f t="shared" si="8"/>
        <v>9</v>
      </c>
      <c r="D38" s="3"/>
      <c r="E38" s="26"/>
      <c r="F38" s="27"/>
      <c r="R38" s="6" t="b">
        <f t="shared" si="1"/>
        <v>0</v>
      </c>
      <c r="S38" s="6" t="b">
        <f t="shared" si="2"/>
        <v>0</v>
      </c>
      <c r="T38" s="6" t="b">
        <f t="shared" si="3"/>
        <v>0</v>
      </c>
      <c r="U38" s="6">
        <f t="shared" si="4"/>
        <v>0</v>
      </c>
      <c r="V38" s="6">
        <f t="shared" si="5"/>
        <v>0</v>
      </c>
      <c r="W38" s="6">
        <f t="shared" si="6"/>
        <v>0</v>
      </c>
      <c r="X38" s="6">
        <f t="shared" si="7"/>
        <v>0</v>
      </c>
    </row>
    <row r="39" spans="1:25">
      <c r="C39" s="17">
        <f t="shared" si="8"/>
        <v>10</v>
      </c>
      <c r="D39" s="3"/>
      <c r="E39" s="26"/>
      <c r="F39" s="27"/>
      <c r="R39" s="6" t="b">
        <f t="shared" si="1"/>
        <v>0</v>
      </c>
      <c r="S39" s="6" t="b">
        <f t="shared" si="2"/>
        <v>0</v>
      </c>
      <c r="T39" s="6" t="b">
        <f t="shared" si="3"/>
        <v>0</v>
      </c>
      <c r="U39" s="6">
        <f t="shared" si="4"/>
        <v>0</v>
      </c>
      <c r="V39" s="6">
        <f t="shared" si="5"/>
        <v>0</v>
      </c>
      <c r="W39" s="6">
        <f t="shared" si="6"/>
        <v>0</v>
      </c>
      <c r="X39" s="6">
        <f t="shared" si="7"/>
        <v>0</v>
      </c>
    </row>
    <row r="40" spans="1:25">
      <c r="C40" s="30" t="s">
        <v>7</v>
      </c>
      <c r="D40" s="31"/>
      <c r="E40" s="28">
        <f>ROUND(SUM(E30:F39),2)</f>
        <v>0</v>
      </c>
      <c r="F40" s="29"/>
      <c r="X40" s="6">
        <f>SUM(X30:X39)</f>
        <v>0</v>
      </c>
      <c r="Y40" s="6" t="b">
        <f>X40=E9*3</f>
        <v>1</v>
      </c>
    </row>
    <row r="43" spans="1:25" ht="52.5" customHeight="1">
      <c r="A43" s="19" t="s">
        <v>39</v>
      </c>
      <c r="B43" s="19"/>
      <c r="C43" s="19"/>
      <c r="D43" s="19"/>
      <c r="E43" s="19"/>
      <c r="F43" s="19"/>
    </row>
    <row r="45" spans="1:25" ht="14.25">
      <c r="C45" s="16" t="s">
        <v>4</v>
      </c>
      <c r="D45" s="16" t="s">
        <v>8</v>
      </c>
      <c r="E45" s="32" t="s">
        <v>9</v>
      </c>
      <c r="F45" s="32"/>
    </row>
    <row r="46" spans="1:25">
      <c r="C46" s="17">
        <v>1</v>
      </c>
      <c r="D46" s="18" t="str">
        <f>IF(C46&lt;=E10,DATE(YEAR(MAX(D30:D39)),MONTH(MAX(D30:D39))+1+E12,20),"")</f>
        <v/>
      </c>
      <c r="E46" s="33">
        <f>W2</f>
        <v>0</v>
      </c>
      <c r="F46" s="33"/>
    </row>
    <row r="47" spans="1:25">
      <c r="C47" s="17">
        <f>C46+1</f>
        <v>2</v>
      </c>
      <c r="D47" s="13" t="str">
        <f>IF(C47&lt;=$E$10,DATE(YEAR(D46),MONTH(D46)+1,20),"")</f>
        <v/>
      </c>
      <c r="E47" s="33">
        <f t="shared" ref="E47:E78" si="9">IF(C47&lt;$Y$3,$W$2,IF(C47=$Y$3,$W$3,IF(C47=$Y$4,$W$4,"")))</f>
        <v>0</v>
      </c>
      <c r="F47" s="33"/>
    </row>
    <row r="48" spans="1:25">
      <c r="C48" s="17">
        <f t="shared" ref="C48:C111" si="10">C47+1</f>
        <v>3</v>
      </c>
      <c r="D48" s="13" t="str">
        <f t="shared" ref="D48:D111" si="11">IF(C48&lt;=$E$10,DATE(YEAR(D47),MONTH(D47)+1,20),"")</f>
        <v/>
      </c>
      <c r="E48" s="33">
        <f t="shared" si="9"/>
        <v>0</v>
      </c>
      <c r="F48" s="33"/>
    </row>
    <row r="49" spans="3:6">
      <c r="C49" s="17">
        <f t="shared" si="10"/>
        <v>4</v>
      </c>
      <c r="D49" s="13" t="str">
        <f t="shared" si="11"/>
        <v/>
      </c>
      <c r="E49" s="33">
        <f t="shared" si="9"/>
        <v>0</v>
      </c>
      <c r="F49" s="33"/>
    </row>
    <row r="50" spans="3:6">
      <c r="C50" s="17">
        <f t="shared" si="10"/>
        <v>5</v>
      </c>
      <c r="D50" s="13" t="str">
        <f t="shared" si="11"/>
        <v/>
      </c>
      <c r="E50" s="33">
        <f t="shared" si="9"/>
        <v>0</v>
      </c>
      <c r="F50" s="33"/>
    </row>
    <row r="51" spans="3:6">
      <c r="C51" s="17">
        <f t="shared" si="10"/>
        <v>6</v>
      </c>
      <c r="D51" s="13" t="str">
        <f t="shared" si="11"/>
        <v/>
      </c>
      <c r="E51" s="33">
        <f t="shared" si="9"/>
        <v>0</v>
      </c>
      <c r="F51" s="33"/>
    </row>
    <row r="52" spans="3:6">
      <c r="C52" s="17">
        <f t="shared" si="10"/>
        <v>7</v>
      </c>
      <c r="D52" s="13" t="str">
        <f t="shared" si="11"/>
        <v/>
      </c>
      <c r="E52" s="33">
        <f t="shared" si="9"/>
        <v>0</v>
      </c>
      <c r="F52" s="33"/>
    </row>
    <row r="53" spans="3:6">
      <c r="C53" s="17">
        <f t="shared" si="10"/>
        <v>8</v>
      </c>
      <c r="D53" s="13" t="str">
        <f t="shared" si="11"/>
        <v/>
      </c>
      <c r="E53" s="33">
        <f t="shared" si="9"/>
        <v>0</v>
      </c>
      <c r="F53" s="33"/>
    </row>
    <row r="54" spans="3:6">
      <c r="C54" s="17">
        <f t="shared" si="10"/>
        <v>9</v>
      </c>
      <c r="D54" s="13" t="str">
        <f t="shared" si="11"/>
        <v/>
      </c>
      <c r="E54" s="33">
        <f t="shared" si="9"/>
        <v>0</v>
      </c>
      <c r="F54" s="33"/>
    </row>
    <row r="55" spans="3:6">
      <c r="C55" s="17">
        <f t="shared" si="10"/>
        <v>10</v>
      </c>
      <c r="D55" s="13" t="str">
        <f t="shared" si="11"/>
        <v/>
      </c>
      <c r="E55" s="33">
        <f t="shared" si="9"/>
        <v>0</v>
      </c>
      <c r="F55" s="33"/>
    </row>
    <row r="56" spans="3:6">
      <c r="C56" s="17">
        <f t="shared" si="10"/>
        <v>11</v>
      </c>
      <c r="D56" s="13" t="str">
        <f t="shared" si="11"/>
        <v/>
      </c>
      <c r="E56" s="33">
        <f t="shared" si="9"/>
        <v>0</v>
      </c>
      <c r="F56" s="33"/>
    </row>
    <row r="57" spans="3:6">
      <c r="C57" s="17">
        <f t="shared" si="10"/>
        <v>12</v>
      </c>
      <c r="D57" s="13" t="str">
        <f t="shared" si="11"/>
        <v/>
      </c>
      <c r="E57" s="33">
        <f t="shared" si="9"/>
        <v>0</v>
      </c>
      <c r="F57" s="33"/>
    </row>
    <row r="58" spans="3:6">
      <c r="C58" s="17">
        <f t="shared" si="10"/>
        <v>13</v>
      </c>
      <c r="D58" s="13" t="str">
        <f t="shared" si="11"/>
        <v/>
      </c>
      <c r="E58" s="33">
        <f t="shared" si="9"/>
        <v>0</v>
      </c>
      <c r="F58" s="33"/>
    </row>
    <row r="59" spans="3:6">
      <c r="C59" s="17">
        <f t="shared" si="10"/>
        <v>14</v>
      </c>
      <c r="D59" s="13" t="str">
        <f t="shared" si="11"/>
        <v/>
      </c>
      <c r="E59" s="33">
        <f t="shared" si="9"/>
        <v>0</v>
      </c>
      <c r="F59" s="33"/>
    </row>
    <row r="60" spans="3:6">
      <c r="C60" s="17">
        <f t="shared" si="10"/>
        <v>15</v>
      </c>
      <c r="D60" s="13" t="str">
        <f t="shared" si="11"/>
        <v/>
      </c>
      <c r="E60" s="33">
        <f t="shared" si="9"/>
        <v>0</v>
      </c>
      <c r="F60" s="33"/>
    </row>
    <row r="61" spans="3:6">
      <c r="C61" s="17">
        <f t="shared" si="10"/>
        <v>16</v>
      </c>
      <c r="D61" s="13" t="str">
        <f t="shared" si="11"/>
        <v/>
      </c>
      <c r="E61" s="33">
        <f t="shared" si="9"/>
        <v>0</v>
      </c>
      <c r="F61" s="33"/>
    </row>
    <row r="62" spans="3:6">
      <c r="C62" s="17">
        <f t="shared" si="10"/>
        <v>17</v>
      </c>
      <c r="D62" s="13" t="str">
        <f t="shared" si="11"/>
        <v/>
      </c>
      <c r="E62" s="33">
        <f t="shared" si="9"/>
        <v>0</v>
      </c>
      <c r="F62" s="33"/>
    </row>
    <row r="63" spans="3:6">
      <c r="C63" s="17">
        <f t="shared" si="10"/>
        <v>18</v>
      </c>
      <c r="D63" s="13" t="str">
        <f t="shared" si="11"/>
        <v/>
      </c>
      <c r="E63" s="33">
        <f t="shared" si="9"/>
        <v>0</v>
      </c>
      <c r="F63" s="33"/>
    </row>
    <row r="64" spans="3:6">
      <c r="C64" s="17">
        <f t="shared" si="10"/>
        <v>19</v>
      </c>
      <c r="D64" s="13" t="str">
        <f t="shared" si="11"/>
        <v/>
      </c>
      <c r="E64" s="33">
        <f t="shared" si="9"/>
        <v>0</v>
      </c>
      <c r="F64" s="33"/>
    </row>
    <row r="65" spans="3:6">
      <c r="C65" s="17">
        <f t="shared" si="10"/>
        <v>20</v>
      </c>
      <c r="D65" s="13" t="str">
        <f t="shared" si="11"/>
        <v/>
      </c>
      <c r="E65" s="33">
        <f t="shared" si="9"/>
        <v>0</v>
      </c>
      <c r="F65" s="33"/>
    </row>
    <row r="66" spans="3:6">
      <c r="C66" s="17">
        <f t="shared" si="10"/>
        <v>21</v>
      </c>
      <c r="D66" s="13" t="str">
        <f t="shared" si="11"/>
        <v/>
      </c>
      <c r="E66" s="33">
        <f t="shared" si="9"/>
        <v>0</v>
      </c>
      <c r="F66" s="33"/>
    </row>
    <row r="67" spans="3:6">
      <c r="C67" s="17">
        <f t="shared" si="10"/>
        <v>22</v>
      </c>
      <c r="D67" s="13" t="str">
        <f t="shared" si="11"/>
        <v/>
      </c>
      <c r="E67" s="33">
        <f t="shared" si="9"/>
        <v>0</v>
      </c>
      <c r="F67" s="33"/>
    </row>
    <row r="68" spans="3:6">
      <c r="C68" s="17">
        <f t="shared" si="10"/>
        <v>23</v>
      </c>
      <c r="D68" s="13" t="str">
        <f t="shared" si="11"/>
        <v/>
      </c>
      <c r="E68" s="33">
        <f t="shared" si="9"/>
        <v>0</v>
      </c>
      <c r="F68" s="33"/>
    </row>
    <row r="69" spans="3:6">
      <c r="C69" s="17">
        <f t="shared" si="10"/>
        <v>24</v>
      </c>
      <c r="D69" s="13" t="str">
        <f t="shared" si="11"/>
        <v/>
      </c>
      <c r="E69" s="33">
        <f t="shared" si="9"/>
        <v>0</v>
      </c>
      <c r="F69" s="33"/>
    </row>
    <row r="70" spans="3:6">
      <c r="C70" s="17">
        <f t="shared" si="10"/>
        <v>25</v>
      </c>
      <c r="D70" s="13" t="str">
        <f t="shared" si="11"/>
        <v/>
      </c>
      <c r="E70" s="33">
        <f t="shared" si="9"/>
        <v>0</v>
      </c>
      <c r="F70" s="33"/>
    </row>
    <row r="71" spans="3:6">
      <c r="C71" s="17">
        <f t="shared" si="10"/>
        <v>26</v>
      </c>
      <c r="D71" s="13" t="str">
        <f t="shared" si="11"/>
        <v/>
      </c>
      <c r="E71" s="33">
        <f t="shared" si="9"/>
        <v>0</v>
      </c>
      <c r="F71" s="33"/>
    </row>
    <row r="72" spans="3:6">
      <c r="C72" s="17">
        <f t="shared" si="10"/>
        <v>27</v>
      </c>
      <c r="D72" s="13" t="str">
        <f t="shared" si="11"/>
        <v/>
      </c>
      <c r="E72" s="33">
        <f t="shared" si="9"/>
        <v>0</v>
      </c>
      <c r="F72" s="33"/>
    </row>
    <row r="73" spans="3:6">
      <c r="C73" s="17">
        <f t="shared" si="10"/>
        <v>28</v>
      </c>
      <c r="D73" s="13" t="str">
        <f t="shared" si="11"/>
        <v/>
      </c>
      <c r="E73" s="33">
        <f t="shared" si="9"/>
        <v>0</v>
      </c>
      <c r="F73" s="33"/>
    </row>
    <row r="74" spans="3:6">
      <c r="C74" s="17">
        <f t="shared" si="10"/>
        <v>29</v>
      </c>
      <c r="D74" s="13" t="str">
        <f t="shared" si="11"/>
        <v/>
      </c>
      <c r="E74" s="33">
        <f t="shared" si="9"/>
        <v>0</v>
      </c>
      <c r="F74" s="33"/>
    </row>
    <row r="75" spans="3:6">
      <c r="C75" s="17">
        <f t="shared" si="10"/>
        <v>30</v>
      </c>
      <c r="D75" s="13" t="str">
        <f t="shared" si="11"/>
        <v/>
      </c>
      <c r="E75" s="33">
        <f t="shared" si="9"/>
        <v>0</v>
      </c>
      <c r="F75" s="33"/>
    </row>
    <row r="76" spans="3:6">
      <c r="C76" s="17">
        <f t="shared" si="10"/>
        <v>31</v>
      </c>
      <c r="D76" s="13" t="str">
        <f t="shared" si="11"/>
        <v/>
      </c>
      <c r="E76" s="33">
        <f t="shared" si="9"/>
        <v>0</v>
      </c>
      <c r="F76" s="33"/>
    </row>
    <row r="77" spans="3:6">
      <c r="C77" s="17">
        <f t="shared" si="10"/>
        <v>32</v>
      </c>
      <c r="D77" s="13" t="str">
        <f t="shared" si="11"/>
        <v/>
      </c>
      <c r="E77" s="33">
        <f t="shared" si="9"/>
        <v>0</v>
      </c>
      <c r="F77" s="33"/>
    </row>
    <row r="78" spans="3:6">
      <c r="C78" s="17">
        <f t="shared" si="10"/>
        <v>33</v>
      </c>
      <c r="D78" s="13" t="str">
        <f t="shared" si="11"/>
        <v/>
      </c>
      <c r="E78" s="33">
        <f t="shared" si="9"/>
        <v>0</v>
      </c>
      <c r="F78" s="33"/>
    </row>
    <row r="79" spans="3:6">
      <c r="C79" s="17">
        <f t="shared" si="10"/>
        <v>34</v>
      </c>
      <c r="D79" s="13" t="str">
        <f t="shared" si="11"/>
        <v/>
      </c>
      <c r="E79" s="33">
        <f t="shared" ref="E79:E110" si="12">IF(C79&lt;$Y$3,$W$2,IF(C79=$Y$3,$W$3,IF(C79=$Y$4,$W$4,"")))</f>
        <v>0</v>
      </c>
      <c r="F79" s="33"/>
    </row>
    <row r="80" spans="3:6">
      <c r="C80" s="17">
        <f t="shared" si="10"/>
        <v>35</v>
      </c>
      <c r="D80" s="13" t="str">
        <f t="shared" si="11"/>
        <v/>
      </c>
      <c r="E80" s="33">
        <f t="shared" si="12"/>
        <v>0</v>
      </c>
      <c r="F80" s="33"/>
    </row>
    <row r="81" spans="3:6">
      <c r="C81" s="17">
        <f t="shared" si="10"/>
        <v>36</v>
      </c>
      <c r="D81" s="13" t="str">
        <f t="shared" si="11"/>
        <v/>
      </c>
      <c r="E81" s="33">
        <f t="shared" si="12"/>
        <v>0</v>
      </c>
      <c r="F81" s="33"/>
    </row>
    <row r="82" spans="3:6">
      <c r="C82" s="17">
        <f t="shared" si="10"/>
        <v>37</v>
      </c>
      <c r="D82" s="13" t="str">
        <f t="shared" si="11"/>
        <v/>
      </c>
      <c r="E82" s="33">
        <f t="shared" si="12"/>
        <v>0</v>
      </c>
      <c r="F82" s="33"/>
    </row>
    <row r="83" spans="3:6">
      <c r="C83" s="17">
        <f t="shared" si="10"/>
        <v>38</v>
      </c>
      <c r="D83" s="13" t="str">
        <f t="shared" si="11"/>
        <v/>
      </c>
      <c r="E83" s="33">
        <f t="shared" si="12"/>
        <v>0</v>
      </c>
      <c r="F83" s="33"/>
    </row>
    <row r="84" spans="3:6">
      <c r="C84" s="17">
        <f t="shared" si="10"/>
        <v>39</v>
      </c>
      <c r="D84" s="13" t="str">
        <f t="shared" si="11"/>
        <v/>
      </c>
      <c r="E84" s="33">
        <f t="shared" si="12"/>
        <v>0</v>
      </c>
      <c r="F84" s="33"/>
    </row>
    <row r="85" spans="3:6">
      <c r="C85" s="17">
        <f t="shared" si="10"/>
        <v>40</v>
      </c>
      <c r="D85" s="13" t="str">
        <f t="shared" si="11"/>
        <v/>
      </c>
      <c r="E85" s="33">
        <f t="shared" si="12"/>
        <v>0</v>
      </c>
      <c r="F85" s="33"/>
    </row>
    <row r="86" spans="3:6">
      <c r="C86" s="17">
        <f t="shared" si="10"/>
        <v>41</v>
      </c>
      <c r="D86" s="13" t="str">
        <f t="shared" si="11"/>
        <v/>
      </c>
      <c r="E86" s="33">
        <f t="shared" si="12"/>
        <v>0</v>
      </c>
      <c r="F86" s="33"/>
    </row>
    <row r="87" spans="3:6">
      <c r="C87" s="17">
        <f t="shared" si="10"/>
        <v>42</v>
      </c>
      <c r="D87" s="13" t="str">
        <f t="shared" si="11"/>
        <v/>
      </c>
      <c r="E87" s="33">
        <f t="shared" si="12"/>
        <v>0</v>
      </c>
      <c r="F87" s="33"/>
    </row>
    <row r="88" spans="3:6">
      <c r="C88" s="17">
        <f t="shared" si="10"/>
        <v>43</v>
      </c>
      <c r="D88" s="13" t="str">
        <f t="shared" si="11"/>
        <v/>
      </c>
      <c r="E88" s="33">
        <f t="shared" si="12"/>
        <v>0</v>
      </c>
      <c r="F88" s="33"/>
    </row>
    <row r="89" spans="3:6">
      <c r="C89" s="17">
        <f t="shared" si="10"/>
        <v>44</v>
      </c>
      <c r="D89" s="13" t="str">
        <f t="shared" si="11"/>
        <v/>
      </c>
      <c r="E89" s="33">
        <f t="shared" si="12"/>
        <v>0</v>
      </c>
      <c r="F89" s="33"/>
    </row>
    <row r="90" spans="3:6">
      <c r="C90" s="17">
        <f t="shared" si="10"/>
        <v>45</v>
      </c>
      <c r="D90" s="13" t="str">
        <f t="shared" si="11"/>
        <v/>
      </c>
      <c r="E90" s="33">
        <f t="shared" si="12"/>
        <v>0</v>
      </c>
      <c r="F90" s="33"/>
    </row>
    <row r="91" spans="3:6">
      <c r="C91" s="17">
        <f t="shared" si="10"/>
        <v>46</v>
      </c>
      <c r="D91" s="13" t="str">
        <f t="shared" si="11"/>
        <v/>
      </c>
      <c r="E91" s="33">
        <f t="shared" si="12"/>
        <v>0</v>
      </c>
      <c r="F91" s="33"/>
    </row>
    <row r="92" spans="3:6">
      <c r="C92" s="17">
        <f t="shared" si="10"/>
        <v>47</v>
      </c>
      <c r="D92" s="13" t="str">
        <f t="shared" si="11"/>
        <v/>
      </c>
      <c r="E92" s="33">
        <f t="shared" si="12"/>
        <v>0</v>
      </c>
      <c r="F92" s="33"/>
    </row>
    <row r="93" spans="3:6">
      <c r="C93" s="17">
        <f t="shared" si="10"/>
        <v>48</v>
      </c>
      <c r="D93" s="13" t="str">
        <f t="shared" si="11"/>
        <v/>
      </c>
      <c r="E93" s="33">
        <f t="shared" si="12"/>
        <v>0</v>
      </c>
      <c r="F93" s="33"/>
    </row>
    <row r="94" spans="3:6">
      <c r="C94" s="17">
        <f t="shared" si="10"/>
        <v>49</v>
      </c>
      <c r="D94" s="13" t="str">
        <f t="shared" si="11"/>
        <v/>
      </c>
      <c r="E94" s="33">
        <f t="shared" si="12"/>
        <v>0</v>
      </c>
      <c r="F94" s="33"/>
    </row>
    <row r="95" spans="3:6">
      <c r="C95" s="17">
        <f t="shared" si="10"/>
        <v>50</v>
      </c>
      <c r="D95" s="13" t="str">
        <f t="shared" si="11"/>
        <v/>
      </c>
      <c r="E95" s="33">
        <f t="shared" si="12"/>
        <v>0</v>
      </c>
      <c r="F95" s="33"/>
    </row>
    <row r="96" spans="3:6">
      <c r="C96" s="17">
        <f t="shared" si="10"/>
        <v>51</v>
      </c>
      <c r="D96" s="13" t="str">
        <f t="shared" si="11"/>
        <v/>
      </c>
      <c r="E96" s="33">
        <f t="shared" si="12"/>
        <v>0</v>
      </c>
      <c r="F96" s="33"/>
    </row>
    <row r="97" spans="3:6">
      <c r="C97" s="17">
        <f t="shared" si="10"/>
        <v>52</v>
      </c>
      <c r="D97" s="13" t="str">
        <f t="shared" si="11"/>
        <v/>
      </c>
      <c r="E97" s="33">
        <f t="shared" si="12"/>
        <v>0</v>
      </c>
      <c r="F97" s="33"/>
    </row>
    <row r="98" spans="3:6">
      <c r="C98" s="17">
        <f t="shared" si="10"/>
        <v>53</v>
      </c>
      <c r="D98" s="13" t="str">
        <f t="shared" si="11"/>
        <v/>
      </c>
      <c r="E98" s="33">
        <f t="shared" si="12"/>
        <v>0</v>
      </c>
      <c r="F98" s="33"/>
    </row>
    <row r="99" spans="3:6">
      <c r="C99" s="17">
        <f t="shared" si="10"/>
        <v>54</v>
      </c>
      <c r="D99" s="13" t="str">
        <f t="shared" si="11"/>
        <v/>
      </c>
      <c r="E99" s="33">
        <f t="shared" si="12"/>
        <v>0</v>
      </c>
      <c r="F99" s="33"/>
    </row>
    <row r="100" spans="3:6">
      <c r="C100" s="17">
        <f t="shared" si="10"/>
        <v>55</v>
      </c>
      <c r="D100" s="13" t="str">
        <f t="shared" si="11"/>
        <v/>
      </c>
      <c r="E100" s="33">
        <f t="shared" si="12"/>
        <v>0</v>
      </c>
      <c r="F100" s="33"/>
    </row>
    <row r="101" spans="3:6">
      <c r="C101" s="17">
        <f t="shared" si="10"/>
        <v>56</v>
      </c>
      <c r="D101" s="13" t="str">
        <f t="shared" si="11"/>
        <v/>
      </c>
      <c r="E101" s="33">
        <f t="shared" si="12"/>
        <v>0</v>
      </c>
      <c r="F101" s="33"/>
    </row>
    <row r="102" spans="3:6">
      <c r="C102" s="17">
        <f t="shared" si="10"/>
        <v>57</v>
      </c>
      <c r="D102" s="13" t="str">
        <f t="shared" si="11"/>
        <v/>
      </c>
      <c r="E102" s="33">
        <f t="shared" si="12"/>
        <v>0</v>
      </c>
      <c r="F102" s="33"/>
    </row>
    <row r="103" spans="3:6">
      <c r="C103" s="17">
        <f t="shared" si="10"/>
        <v>58</v>
      </c>
      <c r="D103" s="13" t="str">
        <f t="shared" si="11"/>
        <v/>
      </c>
      <c r="E103" s="33">
        <f t="shared" si="12"/>
        <v>0</v>
      </c>
      <c r="F103" s="33"/>
    </row>
    <row r="104" spans="3:6">
      <c r="C104" s="17">
        <f t="shared" si="10"/>
        <v>59</v>
      </c>
      <c r="D104" s="13" t="str">
        <f t="shared" si="11"/>
        <v/>
      </c>
      <c r="E104" s="33">
        <f t="shared" si="12"/>
        <v>0</v>
      </c>
      <c r="F104" s="33"/>
    </row>
    <row r="105" spans="3:6">
      <c r="C105" s="17">
        <f t="shared" si="10"/>
        <v>60</v>
      </c>
      <c r="D105" s="13" t="str">
        <f t="shared" si="11"/>
        <v/>
      </c>
      <c r="E105" s="33">
        <f t="shared" si="12"/>
        <v>0</v>
      </c>
      <c r="F105" s="33"/>
    </row>
    <row r="106" spans="3:6">
      <c r="C106" s="17">
        <f t="shared" si="10"/>
        <v>61</v>
      </c>
      <c r="D106" s="13" t="str">
        <f t="shared" si="11"/>
        <v/>
      </c>
      <c r="E106" s="33">
        <f t="shared" si="12"/>
        <v>0</v>
      </c>
      <c r="F106" s="33"/>
    </row>
    <row r="107" spans="3:6">
      <c r="C107" s="17">
        <f t="shared" si="10"/>
        <v>62</v>
      </c>
      <c r="D107" s="13" t="str">
        <f t="shared" si="11"/>
        <v/>
      </c>
      <c r="E107" s="33">
        <f t="shared" si="12"/>
        <v>0</v>
      </c>
      <c r="F107" s="33"/>
    </row>
    <row r="108" spans="3:6">
      <c r="C108" s="17">
        <f t="shared" si="10"/>
        <v>63</v>
      </c>
      <c r="D108" s="13" t="str">
        <f t="shared" si="11"/>
        <v/>
      </c>
      <c r="E108" s="33">
        <f t="shared" si="12"/>
        <v>0</v>
      </c>
      <c r="F108" s="33"/>
    </row>
    <row r="109" spans="3:6">
      <c r="C109" s="17">
        <f t="shared" si="10"/>
        <v>64</v>
      </c>
      <c r="D109" s="13" t="str">
        <f t="shared" si="11"/>
        <v/>
      </c>
      <c r="E109" s="33">
        <f t="shared" si="12"/>
        <v>0</v>
      </c>
      <c r="F109" s="33"/>
    </row>
    <row r="110" spans="3:6">
      <c r="C110" s="17">
        <f t="shared" si="10"/>
        <v>65</v>
      </c>
      <c r="D110" s="13" t="str">
        <f t="shared" si="11"/>
        <v/>
      </c>
      <c r="E110" s="33">
        <f t="shared" si="12"/>
        <v>0</v>
      </c>
      <c r="F110" s="33"/>
    </row>
    <row r="111" spans="3:6">
      <c r="C111" s="17">
        <f t="shared" si="10"/>
        <v>66</v>
      </c>
      <c r="D111" s="13" t="str">
        <f t="shared" si="11"/>
        <v/>
      </c>
      <c r="E111" s="33">
        <f t="shared" ref="E111:E142" si="13">IF(C111&lt;$Y$3,$W$2,IF(C111=$Y$3,$W$3,IF(C111=$Y$4,$W$4,"")))</f>
        <v>0</v>
      </c>
      <c r="F111" s="33"/>
    </row>
    <row r="112" spans="3:6">
      <c r="C112" s="17">
        <f t="shared" ref="C112:C175" si="14">C111+1</f>
        <v>67</v>
      </c>
      <c r="D112" s="13" t="str">
        <f t="shared" ref="D112:D175" si="15">IF(C112&lt;=$E$10,DATE(YEAR(D111),MONTH(D111)+1,20),"")</f>
        <v/>
      </c>
      <c r="E112" s="33">
        <f t="shared" si="13"/>
        <v>0</v>
      </c>
      <c r="F112" s="33"/>
    </row>
    <row r="113" spans="3:6">
      <c r="C113" s="17">
        <f t="shared" si="14"/>
        <v>68</v>
      </c>
      <c r="D113" s="13" t="str">
        <f t="shared" si="15"/>
        <v/>
      </c>
      <c r="E113" s="33">
        <f t="shared" si="13"/>
        <v>0</v>
      </c>
      <c r="F113" s="33"/>
    </row>
    <row r="114" spans="3:6">
      <c r="C114" s="17">
        <f t="shared" si="14"/>
        <v>69</v>
      </c>
      <c r="D114" s="13" t="str">
        <f t="shared" si="15"/>
        <v/>
      </c>
      <c r="E114" s="33">
        <f t="shared" si="13"/>
        <v>0</v>
      </c>
      <c r="F114" s="33"/>
    </row>
    <row r="115" spans="3:6">
      <c r="C115" s="17">
        <f t="shared" si="14"/>
        <v>70</v>
      </c>
      <c r="D115" s="13" t="str">
        <f t="shared" si="15"/>
        <v/>
      </c>
      <c r="E115" s="33">
        <f t="shared" si="13"/>
        <v>0</v>
      </c>
      <c r="F115" s="33"/>
    </row>
    <row r="116" spans="3:6">
      <c r="C116" s="17">
        <f t="shared" si="14"/>
        <v>71</v>
      </c>
      <c r="D116" s="13" t="str">
        <f t="shared" si="15"/>
        <v/>
      </c>
      <c r="E116" s="33">
        <f t="shared" si="13"/>
        <v>0</v>
      </c>
      <c r="F116" s="33"/>
    </row>
    <row r="117" spans="3:6">
      <c r="C117" s="17">
        <f t="shared" si="14"/>
        <v>72</v>
      </c>
      <c r="D117" s="13" t="str">
        <f t="shared" si="15"/>
        <v/>
      </c>
      <c r="E117" s="33">
        <f t="shared" si="13"/>
        <v>0</v>
      </c>
      <c r="F117" s="33"/>
    </row>
    <row r="118" spans="3:6">
      <c r="C118" s="17">
        <f t="shared" si="14"/>
        <v>73</v>
      </c>
      <c r="D118" s="13" t="str">
        <f t="shared" si="15"/>
        <v/>
      </c>
      <c r="E118" s="33">
        <f t="shared" si="13"/>
        <v>0</v>
      </c>
      <c r="F118" s="33"/>
    </row>
    <row r="119" spans="3:6">
      <c r="C119" s="17">
        <f t="shared" si="14"/>
        <v>74</v>
      </c>
      <c r="D119" s="13" t="str">
        <f t="shared" si="15"/>
        <v/>
      </c>
      <c r="E119" s="33">
        <f t="shared" si="13"/>
        <v>0</v>
      </c>
      <c r="F119" s="33"/>
    </row>
    <row r="120" spans="3:6">
      <c r="C120" s="17">
        <f t="shared" si="14"/>
        <v>75</v>
      </c>
      <c r="D120" s="13" t="str">
        <f t="shared" si="15"/>
        <v/>
      </c>
      <c r="E120" s="33">
        <f t="shared" si="13"/>
        <v>0</v>
      </c>
      <c r="F120" s="33"/>
    </row>
    <row r="121" spans="3:6">
      <c r="C121" s="17">
        <f t="shared" si="14"/>
        <v>76</v>
      </c>
      <c r="D121" s="13" t="str">
        <f t="shared" si="15"/>
        <v/>
      </c>
      <c r="E121" s="33">
        <f t="shared" si="13"/>
        <v>0</v>
      </c>
      <c r="F121" s="33"/>
    </row>
    <row r="122" spans="3:6">
      <c r="C122" s="17">
        <f t="shared" si="14"/>
        <v>77</v>
      </c>
      <c r="D122" s="13" t="str">
        <f t="shared" si="15"/>
        <v/>
      </c>
      <c r="E122" s="33">
        <f t="shared" si="13"/>
        <v>0</v>
      </c>
      <c r="F122" s="33"/>
    </row>
    <row r="123" spans="3:6">
      <c r="C123" s="17">
        <f t="shared" si="14"/>
        <v>78</v>
      </c>
      <c r="D123" s="13" t="str">
        <f t="shared" si="15"/>
        <v/>
      </c>
      <c r="E123" s="33">
        <f t="shared" si="13"/>
        <v>0</v>
      </c>
      <c r="F123" s="33"/>
    </row>
    <row r="124" spans="3:6">
      <c r="C124" s="17">
        <f t="shared" si="14"/>
        <v>79</v>
      </c>
      <c r="D124" s="13" t="str">
        <f t="shared" si="15"/>
        <v/>
      </c>
      <c r="E124" s="33">
        <f t="shared" si="13"/>
        <v>0</v>
      </c>
      <c r="F124" s="33"/>
    </row>
    <row r="125" spans="3:6">
      <c r="C125" s="17">
        <f t="shared" si="14"/>
        <v>80</v>
      </c>
      <c r="D125" s="13" t="str">
        <f t="shared" si="15"/>
        <v/>
      </c>
      <c r="E125" s="33">
        <f t="shared" si="13"/>
        <v>0</v>
      </c>
      <c r="F125" s="33"/>
    </row>
    <row r="126" spans="3:6">
      <c r="C126" s="17">
        <f t="shared" si="14"/>
        <v>81</v>
      </c>
      <c r="D126" s="13" t="str">
        <f t="shared" si="15"/>
        <v/>
      </c>
      <c r="E126" s="33">
        <f t="shared" si="13"/>
        <v>0</v>
      </c>
      <c r="F126" s="33"/>
    </row>
    <row r="127" spans="3:6">
      <c r="C127" s="17">
        <f t="shared" si="14"/>
        <v>82</v>
      </c>
      <c r="D127" s="13" t="str">
        <f t="shared" si="15"/>
        <v/>
      </c>
      <c r="E127" s="33">
        <f t="shared" si="13"/>
        <v>0</v>
      </c>
      <c r="F127" s="33"/>
    </row>
    <row r="128" spans="3:6">
      <c r="C128" s="17">
        <f t="shared" si="14"/>
        <v>83</v>
      </c>
      <c r="D128" s="13" t="str">
        <f t="shared" si="15"/>
        <v/>
      </c>
      <c r="E128" s="33">
        <f t="shared" si="13"/>
        <v>0</v>
      </c>
      <c r="F128" s="33"/>
    </row>
    <row r="129" spans="3:6">
      <c r="C129" s="17">
        <f t="shared" si="14"/>
        <v>84</v>
      </c>
      <c r="D129" s="13" t="str">
        <f t="shared" si="15"/>
        <v/>
      </c>
      <c r="E129" s="33">
        <f t="shared" si="13"/>
        <v>0</v>
      </c>
      <c r="F129" s="33"/>
    </row>
    <row r="130" spans="3:6">
      <c r="C130" s="17">
        <f t="shared" si="14"/>
        <v>85</v>
      </c>
      <c r="D130" s="13" t="str">
        <f t="shared" si="15"/>
        <v/>
      </c>
      <c r="E130" s="33">
        <f t="shared" si="13"/>
        <v>0</v>
      </c>
      <c r="F130" s="33"/>
    </row>
    <row r="131" spans="3:6">
      <c r="C131" s="17">
        <f t="shared" si="14"/>
        <v>86</v>
      </c>
      <c r="D131" s="13" t="str">
        <f t="shared" si="15"/>
        <v/>
      </c>
      <c r="E131" s="33">
        <f t="shared" si="13"/>
        <v>0</v>
      </c>
      <c r="F131" s="33"/>
    </row>
    <row r="132" spans="3:6">
      <c r="C132" s="17">
        <f t="shared" si="14"/>
        <v>87</v>
      </c>
      <c r="D132" s="13" t="str">
        <f t="shared" si="15"/>
        <v/>
      </c>
      <c r="E132" s="33">
        <f t="shared" si="13"/>
        <v>0</v>
      </c>
      <c r="F132" s="33"/>
    </row>
    <row r="133" spans="3:6">
      <c r="C133" s="17">
        <f t="shared" si="14"/>
        <v>88</v>
      </c>
      <c r="D133" s="13" t="str">
        <f t="shared" si="15"/>
        <v/>
      </c>
      <c r="E133" s="33">
        <f t="shared" si="13"/>
        <v>0</v>
      </c>
      <c r="F133" s="33"/>
    </row>
    <row r="134" spans="3:6">
      <c r="C134" s="17">
        <f t="shared" si="14"/>
        <v>89</v>
      </c>
      <c r="D134" s="13" t="str">
        <f t="shared" si="15"/>
        <v/>
      </c>
      <c r="E134" s="33">
        <f t="shared" si="13"/>
        <v>0</v>
      </c>
      <c r="F134" s="33"/>
    </row>
    <row r="135" spans="3:6">
      <c r="C135" s="17">
        <f t="shared" si="14"/>
        <v>90</v>
      </c>
      <c r="D135" s="13" t="str">
        <f t="shared" si="15"/>
        <v/>
      </c>
      <c r="E135" s="33">
        <f t="shared" si="13"/>
        <v>0</v>
      </c>
      <c r="F135" s="33"/>
    </row>
    <row r="136" spans="3:6">
      <c r="C136" s="17">
        <f t="shared" si="14"/>
        <v>91</v>
      </c>
      <c r="D136" s="13" t="str">
        <f t="shared" si="15"/>
        <v/>
      </c>
      <c r="E136" s="33">
        <f t="shared" si="13"/>
        <v>0</v>
      </c>
      <c r="F136" s="33"/>
    </row>
    <row r="137" spans="3:6">
      <c r="C137" s="17">
        <f t="shared" si="14"/>
        <v>92</v>
      </c>
      <c r="D137" s="13" t="str">
        <f t="shared" si="15"/>
        <v/>
      </c>
      <c r="E137" s="33">
        <f t="shared" si="13"/>
        <v>0</v>
      </c>
      <c r="F137" s="33"/>
    </row>
    <row r="138" spans="3:6">
      <c r="C138" s="17">
        <f t="shared" si="14"/>
        <v>93</v>
      </c>
      <c r="D138" s="13" t="str">
        <f t="shared" si="15"/>
        <v/>
      </c>
      <c r="E138" s="33">
        <f t="shared" si="13"/>
        <v>0</v>
      </c>
      <c r="F138" s="33"/>
    </row>
    <row r="139" spans="3:6">
      <c r="C139" s="17">
        <f t="shared" si="14"/>
        <v>94</v>
      </c>
      <c r="D139" s="13" t="str">
        <f t="shared" si="15"/>
        <v/>
      </c>
      <c r="E139" s="33">
        <f t="shared" si="13"/>
        <v>0</v>
      </c>
      <c r="F139" s="33"/>
    </row>
    <row r="140" spans="3:6">
      <c r="C140" s="17">
        <f t="shared" si="14"/>
        <v>95</v>
      </c>
      <c r="D140" s="13" t="str">
        <f t="shared" si="15"/>
        <v/>
      </c>
      <c r="E140" s="33">
        <f t="shared" si="13"/>
        <v>0</v>
      </c>
      <c r="F140" s="33"/>
    </row>
    <row r="141" spans="3:6">
      <c r="C141" s="17">
        <f t="shared" si="14"/>
        <v>96</v>
      </c>
      <c r="D141" s="13" t="str">
        <f t="shared" si="15"/>
        <v/>
      </c>
      <c r="E141" s="33">
        <f t="shared" si="13"/>
        <v>0</v>
      </c>
      <c r="F141" s="33"/>
    </row>
    <row r="142" spans="3:6">
      <c r="C142" s="17">
        <f t="shared" si="14"/>
        <v>97</v>
      </c>
      <c r="D142" s="13" t="str">
        <f t="shared" si="15"/>
        <v/>
      </c>
      <c r="E142" s="33">
        <f t="shared" si="13"/>
        <v>0</v>
      </c>
      <c r="F142" s="33"/>
    </row>
    <row r="143" spans="3:6">
      <c r="C143" s="17">
        <f t="shared" si="14"/>
        <v>98</v>
      </c>
      <c r="D143" s="13" t="str">
        <f t="shared" si="15"/>
        <v/>
      </c>
      <c r="E143" s="33">
        <f t="shared" ref="E143:E174" si="16">IF(C143&lt;$Y$3,$W$2,IF(C143=$Y$3,$W$3,IF(C143=$Y$4,$W$4,"")))</f>
        <v>0</v>
      </c>
      <c r="F143" s="33"/>
    </row>
    <row r="144" spans="3:6">
      <c r="C144" s="17">
        <f t="shared" si="14"/>
        <v>99</v>
      </c>
      <c r="D144" s="13" t="str">
        <f t="shared" si="15"/>
        <v/>
      </c>
      <c r="E144" s="33">
        <f t="shared" si="16"/>
        <v>0</v>
      </c>
      <c r="F144" s="33"/>
    </row>
    <row r="145" spans="3:6">
      <c r="C145" s="17">
        <f t="shared" si="14"/>
        <v>100</v>
      </c>
      <c r="D145" s="13" t="str">
        <f t="shared" si="15"/>
        <v/>
      </c>
      <c r="E145" s="33">
        <f t="shared" si="16"/>
        <v>0</v>
      </c>
      <c r="F145" s="33"/>
    </row>
    <row r="146" spans="3:6">
      <c r="C146" s="17">
        <f t="shared" si="14"/>
        <v>101</v>
      </c>
      <c r="D146" s="13" t="str">
        <f t="shared" si="15"/>
        <v/>
      </c>
      <c r="E146" s="33">
        <f t="shared" si="16"/>
        <v>0</v>
      </c>
      <c r="F146" s="33"/>
    </row>
    <row r="147" spans="3:6">
      <c r="C147" s="17">
        <f t="shared" si="14"/>
        <v>102</v>
      </c>
      <c r="D147" s="13" t="str">
        <f t="shared" si="15"/>
        <v/>
      </c>
      <c r="E147" s="33">
        <f t="shared" si="16"/>
        <v>0</v>
      </c>
      <c r="F147" s="33"/>
    </row>
    <row r="148" spans="3:6">
      <c r="C148" s="17">
        <f t="shared" si="14"/>
        <v>103</v>
      </c>
      <c r="D148" s="13" t="str">
        <f t="shared" si="15"/>
        <v/>
      </c>
      <c r="E148" s="33">
        <f t="shared" si="16"/>
        <v>0</v>
      </c>
      <c r="F148" s="33"/>
    </row>
    <row r="149" spans="3:6">
      <c r="C149" s="17">
        <f t="shared" si="14"/>
        <v>104</v>
      </c>
      <c r="D149" s="13" t="str">
        <f t="shared" si="15"/>
        <v/>
      </c>
      <c r="E149" s="33">
        <f t="shared" si="16"/>
        <v>0</v>
      </c>
      <c r="F149" s="33"/>
    </row>
    <row r="150" spans="3:6">
      <c r="C150" s="17">
        <f t="shared" si="14"/>
        <v>105</v>
      </c>
      <c r="D150" s="13" t="str">
        <f t="shared" si="15"/>
        <v/>
      </c>
      <c r="E150" s="33">
        <f t="shared" si="16"/>
        <v>0</v>
      </c>
      <c r="F150" s="33"/>
    </row>
    <row r="151" spans="3:6">
      <c r="C151" s="17">
        <f t="shared" si="14"/>
        <v>106</v>
      </c>
      <c r="D151" s="13" t="str">
        <f t="shared" si="15"/>
        <v/>
      </c>
      <c r="E151" s="33">
        <f t="shared" si="16"/>
        <v>0</v>
      </c>
      <c r="F151" s="33"/>
    </row>
    <row r="152" spans="3:6">
      <c r="C152" s="17">
        <f t="shared" si="14"/>
        <v>107</v>
      </c>
      <c r="D152" s="13" t="str">
        <f t="shared" si="15"/>
        <v/>
      </c>
      <c r="E152" s="33">
        <f t="shared" si="16"/>
        <v>0</v>
      </c>
      <c r="F152" s="33"/>
    </row>
    <row r="153" spans="3:6">
      <c r="C153" s="17">
        <f t="shared" si="14"/>
        <v>108</v>
      </c>
      <c r="D153" s="13" t="str">
        <f t="shared" si="15"/>
        <v/>
      </c>
      <c r="E153" s="33">
        <f t="shared" si="16"/>
        <v>0</v>
      </c>
      <c r="F153" s="33"/>
    </row>
    <row r="154" spans="3:6">
      <c r="C154" s="17">
        <f t="shared" si="14"/>
        <v>109</v>
      </c>
      <c r="D154" s="13" t="str">
        <f t="shared" si="15"/>
        <v/>
      </c>
      <c r="E154" s="33">
        <f t="shared" si="16"/>
        <v>0</v>
      </c>
      <c r="F154" s="33"/>
    </row>
    <row r="155" spans="3:6">
      <c r="C155" s="17">
        <f t="shared" si="14"/>
        <v>110</v>
      </c>
      <c r="D155" s="13" t="str">
        <f t="shared" si="15"/>
        <v/>
      </c>
      <c r="E155" s="33">
        <f t="shared" si="16"/>
        <v>0</v>
      </c>
      <c r="F155" s="33"/>
    </row>
    <row r="156" spans="3:6">
      <c r="C156" s="17">
        <f t="shared" si="14"/>
        <v>111</v>
      </c>
      <c r="D156" s="13" t="str">
        <f t="shared" si="15"/>
        <v/>
      </c>
      <c r="E156" s="33">
        <f t="shared" si="16"/>
        <v>0</v>
      </c>
      <c r="F156" s="33"/>
    </row>
    <row r="157" spans="3:6">
      <c r="C157" s="17">
        <f t="shared" si="14"/>
        <v>112</v>
      </c>
      <c r="D157" s="13" t="str">
        <f t="shared" si="15"/>
        <v/>
      </c>
      <c r="E157" s="33">
        <f t="shared" si="16"/>
        <v>0</v>
      </c>
      <c r="F157" s="33"/>
    </row>
    <row r="158" spans="3:6">
      <c r="C158" s="17">
        <f t="shared" si="14"/>
        <v>113</v>
      </c>
      <c r="D158" s="13" t="str">
        <f t="shared" si="15"/>
        <v/>
      </c>
      <c r="E158" s="33">
        <f t="shared" si="16"/>
        <v>0</v>
      </c>
      <c r="F158" s="33"/>
    </row>
    <row r="159" spans="3:6">
      <c r="C159" s="17">
        <f t="shared" si="14"/>
        <v>114</v>
      </c>
      <c r="D159" s="13" t="str">
        <f t="shared" si="15"/>
        <v/>
      </c>
      <c r="E159" s="33">
        <f t="shared" si="16"/>
        <v>0</v>
      </c>
      <c r="F159" s="33"/>
    </row>
    <row r="160" spans="3:6">
      <c r="C160" s="17">
        <f t="shared" si="14"/>
        <v>115</v>
      </c>
      <c r="D160" s="13" t="str">
        <f t="shared" si="15"/>
        <v/>
      </c>
      <c r="E160" s="33">
        <f t="shared" si="16"/>
        <v>0</v>
      </c>
      <c r="F160" s="33"/>
    </row>
    <row r="161" spans="3:6">
      <c r="C161" s="17">
        <f t="shared" si="14"/>
        <v>116</v>
      </c>
      <c r="D161" s="13" t="str">
        <f t="shared" si="15"/>
        <v/>
      </c>
      <c r="E161" s="33">
        <f t="shared" si="16"/>
        <v>0</v>
      </c>
      <c r="F161" s="33"/>
    </row>
    <row r="162" spans="3:6">
      <c r="C162" s="17">
        <f t="shared" si="14"/>
        <v>117</v>
      </c>
      <c r="D162" s="13" t="str">
        <f t="shared" si="15"/>
        <v/>
      </c>
      <c r="E162" s="33">
        <f t="shared" si="16"/>
        <v>0</v>
      </c>
      <c r="F162" s="33"/>
    </row>
    <row r="163" spans="3:6">
      <c r="C163" s="17">
        <f t="shared" si="14"/>
        <v>118</v>
      </c>
      <c r="D163" s="13" t="str">
        <f t="shared" si="15"/>
        <v/>
      </c>
      <c r="E163" s="33">
        <f t="shared" si="16"/>
        <v>0</v>
      </c>
      <c r="F163" s="33"/>
    </row>
    <row r="164" spans="3:6">
      <c r="C164" s="17">
        <f t="shared" si="14"/>
        <v>119</v>
      </c>
      <c r="D164" s="13" t="str">
        <f t="shared" si="15"/>
        <v/>
      </c>
      <c r="E164" s="33">
        <f t="shared" si="16"/>
        <v>0</v>
      </c>
      <c r="F164" s="33"/>
    </row>
    <row r="165" spans="3:6">
      <c r="C165" s="17">
        <f t="shared" si="14"/>
        <v>120</v>
      </c>
      <c r="D165" s="13" t="str">
        <f t="shared" si="15"/>
        <v/>
      </c>
      <c r="E165" s="33">
        <f t="shared" si="16"/>
        <v>0</v>
      </c>
      <c r="F165" s="33"/>
    </row>
    <row r="166" spans="3:6">
      <c r="C166" s="17">
        <f t="shared" si="14"/>
        <v>121</v>
      </c>
      <c r="D166" s="13" t="str">
        <f t="shared" si="15"/>
        <v/>
      </c>
      <c r="E166" s="33">
        <f t="shared" si="16"/>
        <v>0</v>
      </c>
      <c r="F166" s="33"/>
    </row>
    <row r="167" spans="3:6">
      <c r="C167" s="17">
        <f t="shared" si="14"/>
        <v>122</v>
      </c>
      <c r="D167" s="13" t="str">
        <f t="shared" si="15"/>
        <v/>
      </c>
      <c r="E167" s="33">
        <f t="shared" si="16"/>
        <v>0</v>
      </c>
      <c r="F167" s="33"/>
    </row>
    <row r="168" spans="3:6">
      <c r="C168" s="17">
        <f t="shared" si="14"/>
        <v>123</v>
      </c>
      <c r="D168" s="13" t="str">
        <f t="shared" si="15"/>
        <v/>
      </c>
      <c r="E168" s="33">
        <f t="shared" si="16"/>
        <v>0</v>
      </c>
      <c r="F168" s="33"/>
    </row>
    <row r="169" spans="3:6">
      <c r="C169" s="17">
        <f t="shared" si="14"/>
        <v>124</v>
      </c>
      <c r="D169" s="13" t="str">
        <f t="shared" si="15"/>
        <v/>
      </c>
      <c r="E169" s="33">
        <f t="shared" si="16"/>
        <v>0</v>
      </c>
      <c r="F169" s="33"/>
    </row>
    <row r="170" spans="3:6">
      <c r="C170" s="17">
        <f t="shared" si="14"/>
        <v>125</v>
      </c>
      <c r="D170" s="13" t="str">
        <f t="shared" si="15"/>
        <v/>
      </c>
      <c r="E170" s="33">
        <f t="shared" si="16"/>
        <v>0</v>
      </c>
      <c r="F170" s="33"/>
    </row>
    <row r="171" spans="3:6">
      <c r="C171" s="17">
        <f t="shared" si="14"/>
        <v>126</v>
      </c>
      <c r="D171" s="13" t="str">
        <f t="shared" si="15"/>
        <v/>
      </c>
      <c r="E171" s="33">
        <f t="shared" si="16"/>
        <v>0</v>
      </c>
      <c r="F171" s="33"/>
    </row>
    <row r="172" spans="3:6">
      <c r="C172" s="17">
        <f t="shared" si="14"/>
        <v>127</v>
      </c>
      <c r="D172" s="13" t="str">
        <f t="shared" si="15"/>
        <v/>
      </c>
      <c r="E172" s="33">
        <f t="shared" si="16"/>
        <v>0</v>
      </c>
      <c r="F172" s="33"/>
    </row>
    <row r="173" spans="3:6">
      <c r="C173" s="17">
        <f t="shared" si="14"/>
        <v>128</v>
      </c>
      <c r="D173" s="13" t="str">
        <f t="shared" si="15"/>
        <v/>
      </c>
      <c r="E173" s="33">
        <f t="shared" si="16"/>
        <v>0</v>
      </c>
      <c r="F173" s="33"/>
    </row>
    <row r="174" spans="3:6">
      <c r="C174" s="17">
        <f t="shared" si="14"/>
        <v>129</v>
      </c>
      <c r="D174" s="13" t="str">
        <f t="shared" si="15"/>
        <v/>
      </c>
      <c r="E174" s="33">
        <f t="shared" si="16"/>
        <v>0</v>
      </c>
      <c r="F174" s="33"/>
    </row>
    <row r="175" spans="3:6">
      <c r="C175" s="17">
        <f t="shared" si="14"/>
        <v>130</v>
      </c>
      <c r="D175" s="13" t="str">
        <f t="shared" si="15"/>
        <v/>
      </c>
      <c r="E175" s="33">
        <f t="shared" ref="E175:E206" si="17">IF(C175&lt;$Y$3,$W$2,IF(C175=$Y$3,$W$3,IF(C175=$Y$4,$W$4,"")))</f>
        <v>0</v>
      </c>
      <c r="F175" s="33"/>
    </row>
    <row r="176" spans="3:6">
      <c r="C176" s="17">
        <f t="shared" ref="C176:C225" si="18">C175+1</f>
        <v>131</v>
      </c>
      <c r="D176" s="13" t="str">
        <f t="shared" ref="D176:D225" si="19">IF(C176&lt;=$E$10,DATE(YEAR(D175),MONTH(D175)+1,20),"")</f>
        <v/>
      </c>
      <c r="E176" s="33">
        <f t="shared" si="17"/>
        <v>0</v>
      </c>
      <c r="F176" s="33"/>
    </row>
    <row r="177" spans="3:6">
      <c r="C177" s="17">
        <f t="shared" si="18"/>
        <v>132</v>
      </c>
      <c r="D177" s="13" t="str">
        <f t="shared" si="19"/>
        <v/>
      </c>
      <c r="E177" s="33">
        <f t="shared" si="17"/>
        <v>0</v>
      </c>
      <c r="F177" s="33"/>
    </row>
    <row r="178" spans="3:6">
      <c r="C178" s="17">
        <f t="shared" si="18"/>
        <v>133</v>
      </c>
      <c r="D178" s="13" t="str">
        <f t="shared" si="19"/>
        <v/>
      </c>
      <c r="E178" s="33">
        <f t="shared" si="17"/>
        <v>0</v>
      </c>
      <c r="F178" s="33"/>
    </row>
    <row r="179" spans="3:6">
      <c r="C179" s="17">
        <f t="shared" si="18"/>
        <v>134</v>
      </c>
      <c r="D179" s="13" t="str">
        <f t="shared" si="19"/>
        <v/>
      </c>
      <c r="E179" s="33">
        <f t="shared" si="17"/>
        <v>0</v>
      </c>
      <c r="F179" s="33"/>
    </row>
    <row r="180" spans="3:6">
      <c r="C180" s="17">
        <f t="shared" si="18"/>
        <v>135</v>
      </c>
      <c r="D180" s="13" t="str">
        <f t="shared" si="19"/>
        <v/>
      </c>
      <c r="E180" s="33">
        <f t="shared" si="17"/>
        <v>0</v>
      </c>
      <c r="F180" s="33"/>
    </row>
    <row r="181" spans="3:6">
      <c r="C181" s="17">
        <f t="shared" si="18"/>
        <v>136</v>
      </c>
      <c r="D181" s="13" t="str">
        <f t="shared" si="19"/>
        <v/>
      </c>
      <c r="E181" s="33">
        <f t="shared" si="17"/>
        <v>0</v>
      </c>
      <c r="F181" s="33"/>
    </row>
    <row r="182" spans="3:6">
      <c r="C182" s="17">
        <f t="shared" si="18"/>
        <v>137</v>
      </c>
      <c r="D182" s="13" t="str">
        <f t="shared" si="19"/>
        <v/>
      </c>
      <c r="E182" s="33">
        <f t="shared" si="17"/>
        <v>0</v>
      </c>
      <c r="F182" s="33"/>
    </row>
    <row r="183" spans="3:6">
      <c r="C183" s="17">
        <f t="shared" si="18"/>
        <v>138</v>
      </c>
      <c r="D183" s="13" t="str">
        <f t="shared" si="19"/>
        <v/>
      </c>
      <c r="E183" s="33">
        <f t="shared" si="17"/>
        <v>0</v>
      </c>
      <c r="F183" s="33"/>
    </row>
    <row r="184" spans="3:6">
      <c r="C184" s="17">
        <f t="shared" si="18"/>
        <v>139</v>
      </c>
      <c r="D184" s="13" t="str">
        <f t="shared" si="19"/>
        <v/>
      </c>
      <c r="E184" s="33">
        <f t="shared" si="17"/>
        <v>0</v>
      </c>
      <c r="F184" s="33"/>
    </row>
    <row r="185" spans="3:6">
      <c r="C185" s="17">
        <f t="shared" si="18"/>
        <v>140</v>
      </c>
      <c r="D185" s="13" t="str">
        <f t="shared" si="19"/>
        <v/>
      </c>
      <c r="E185" s="33">
        <f t="shared" si="17"/>
        <v>0</v>
      </c>
      <c r="F185" s="33"/>
    </row>
    <row r="186" spans="3:6">
      <c r="C186" s="17">
        <f t="shared" si="18"/>
        <v>141</v>
      </c>
      <c r="D186" s="13" t="str">
        <f t="shared" si="19"/>
        <v/>
      </c>
      <c r="E186" s="33">
        <f t="shared" si="17"/>
        <v>0</v>
      </c>
      <c r="F186" s="33"/>
    </row>
    <row r="187" spans="3:6">
      <c r="C187" s="17">
        <f t="shared" si="18"/>
        <v>142</v>
      </c>
      <c r="D187" s="13" t="str">
        <f t="shared" si="19"/>
        <v/>
      </c>
      <c r="E187" s="33">
        <f t="shared" si="17"/>
        <v>0</v>
      </c>
      <c r="F187" s="33"/>
    </row>
    <row r="188" spans="3:6">
      <c r="C188" s="17">
        <f t="shared" si="18"/>
        <v>143</v>
      </c>
      <c r="D188" s="13" t="str">
        <f t="shared" si="19"/>
        <v/>
      </c>
      <c r="E188" s="33">
        <f t="shared" si="17"/>
        <v>0</v>
      </c>
      <c r="F188" s="33"/>
    </row>
    <row r="189" spans="3:6">
      <c r="C189" s="17">
        <f t="shared" si="18"/>
        <v>144</v>
      </c>
      <c r="D189" s="13" t="str">
        <f t="shared" si="19"/>
        <v/>
      </c>
      <c r="E189" s="33">
        <f t="shared" si="17"/>
        <v>0</v>
      </c>
      <c r="F189" s="33"/>
    </row>
    <row r="190" spans="3:6">
      <c r="C190" s="17">
        <f t="shared" si="18"/>
        <v>145</v>
      </c>
      <c r="D190" s="13" t="str">
        <f t="shared" si="19"/>
        <v/>
      </c>
      <c r="E190" s="33">
        <f t="shared" si="17"/>
        <v>0</v>
      </c>
      <c r="F190" s="33"/>
    </row>
    <row r="191" spans="3:6">
      <c r="C191" s="17">
        <f t="shared" si="18"/>
        <v>146</v>
      </c>
      <c r="D191" s="13" t="str">
        <f t="shared" si="19"/>
        <v/>
      </c>
      <c r="E191" s="33">
        <f t="shared" si="17"/>
        <v>0</v>
      </c>
      <c r="F191" s="33"/>
    </row>
    <row r="192" spans="3:6">
      <c r="C192" s="17">
        <f t="shared" si="18"/>
        <v>147</v>
      </c>
      <c r="D192" s="13" t="str">
        <f t="shared" si="19"/>
        <v/>
      </c>
      <c r="E192" s="33">
        <f t="shared" si="17"/>
        <v>0</v>
      </c>
      <c r="F192" s="33"/>
    </row>
    <row r="193" spans="3:6">
      <c r="C193" s="17">
        <f t="shared" si="18"/>
        <v>148</v>
      </c>
      <c r="D193" s="13" t="str">
        <f t="shared" si="19"/>
        <v/>
      </c>
      <c r="E193" s="33">
        <f t="shared" si="17"/>
        <v>0</v>
      </c>
      <c r="F193" s="33"/>
    </row>
    <row r="194" spans="3:6">
      <c r="C194" s="17">
        <f t="shared" si="18"/>
        <v>149</v>
      </c>
      <c r="D194" s="13" t="str">
        <f t="shared" si="19"/>
        <v/>
      </c>
      <c r="E194" s="33">
        <f t="shared" si="17"/>
        <v>0</v>
      </c>
      <c r="F194" s="33"/>
    </row>
    <row r="195" spans="3:6">
      <c r="C195" s="17">
        <f t="shared" si="18"/>
        <v>150</v>
      </c>
      <c r="D195" s="13" t="str">
        <f t="shared" si="19"/>
        <v/>
      </c>
      <c r="E195" s="33">
        <f t="shared" si="17"/>
        <v>0</v>
      </c>
      <c r="F195" s="33"/>
    </row>
    <row r="196" spans="3:6">
      <c r="C196" s="17">
        <f t="shared" si="18"/>
        <v>151</v>
      </c>
      <c r="D196" s="13" t="str">
        <f t="shared" si="19"/>
        <v/>
      </c>
      <c r="E196" s="33">
        <f t="shared" si="17"/>
        <v>0</v>
      </c>
      <c r="F196" s="33"/>
    </row>
    <row r="197" spans="3:6">
      <c r="C197" s="17">
        <f t="shared" si="18"/>
        <v>152</v>
      </c>
      <c r="D197" s="13" t="str">
        <f t="shared" si="19"/>
        <v/>
      </c>
      <c r="E197" s="33">
        <f t="shared" si="17"/>
        <v>0</v>
      </c>
      <c r="F197" s="33"/>
    </row>
    <row r="198" spans="3:6">
      <c r="C198" s="17">
        <f t="shared" si="18"/>
        <v>153</v>
      </c>
      <c r="D198" s="13" t="str">
        <f t="shared" si="19"/>
        <v/>
      </c>
      <c r="E198" s="33">
        <f t="shared" si="17"/>
        <v>0</v>
      </c>
      <c r="F198" s="33"/>
    </row>
    <row r="199" spans="3:6">
      <c r="C199" s="17">
        <f t="shared" si="18"/>
        <v>154</v>
      </c>
      <c r="D199" s="13" t="str">
        <f t="shared" si="19"/>
        <v/>
      </c>
      <c r="E199" s="33">
        <f t="shared" si="17"/>
        <v>0</v>
      </c>
      <c r="F199" s="33"/>
    </row>
    <row r="200" spans="3:6">
      <c r="C200" s="17">
        <f t="shared" si="18"/>
        <v>155</v>
      </c>
      <c r="D200" s="13" t="str">
        <f t="shared" si="19"/>
        <v/>
      </c>
      <c r="E200" s="33">
        <f t="shared" si="17"/>
        <v>0</v>
      </c>
      <c r="F200" s="33"/>
    </row>
    <row r="201" spans="3:6">
      <c r="C201" s="17">
        <f t="shared" si="18"/>
        <v>156</v>
      </c>
      <c r="D201" s="13" t="str">
        <f t="shared" si="19"/>
        <v/>
      </c>
      <c r="E201" s="33">
        <f t="shared" si="17"/>
        <v>0</v>
      </c>
      <c r="F201" s="33"/>
    </row>
    <row r="202" spans="3:6">
      <c r="C202" s="17">
        <f t="shared" si="18"/>
        <v>157</v>
      </c>
      <c r="D202" s="13" t="str">
        <f t="shared" si="19"/>
        <v/>
      </c>
      <c r="E202" s="33">
        <f t="shared" si="17"/>
        <v>0</v>
      </c>
      <c r="F202" s="33"/>
    </row>
    <row r="203" spans="3:6">
      <c r="C203" s="17">
        <f t="shared" si="18"/>
        <v>158</v>
      </c>
      <c r="D203" s="13" t="str">
        <f t="shared" si="19"/>
        <v/>
      </c>
      <c r="E203" s="33">
        <f t="shared" si="17"/>
        <v>0</v>
      </c>
      <c r="F203" s="33"/>
    </row>
    <row r="204" spans="3:6">
      <c r="C204" s="17">
        <f t="shared" si="18"/>
        <v>159</v>
      </c>
      <c r="D204" s="13" t="str">
        <f t="shared" si="19"/>
        <v/>
      </c>
      <c r="E204" s="33">
        <f t="shared" si="17"/>
        <v>0</v>
      </c>
      <c r="F204" s="33"/>
    </row>
    <row r="205" spans="3:6">
      <c r="C205" s="17">
        <f t="shared" si="18"/>
        <v>160</v>
      </c>
      <c r="D205" s="13" t="str">
        <f t="shared" si="19"/>
        <v/>
      </c>
      <c r="E205" s="33">
        <f t="shared" si="17"/>
        <v>0</v>
      </c>
      <c r="F205" s="33"/>
    </row>
    <row r="206" spans="3:6">
      <c r="C206" s="17">
        <f t="shared" si="18"/>
        <v>161</v>
      </c>
      <c r="D206" s="13" t="str">
        <f t="shared" si="19"/>
        <v/>
      </c>
      <c r="E206" s="33">
        <f t="shared" si="17"/>
        <v>0</v>
      </c>
      <c r="F206" s="33"/>
    </row>
    <row r="207" spans="3:6">
      <c r="C207" s="17">
        <f t="shared" si="18"/>
        <v>162</v>
      </c>
      <c r="D207" s="13" t="str">
        <f t="shared" si="19"/>
        <v/>
      </c>
      <c r="E207" s="33">
        <f t="shared" ref="E207:E225" si="20">IF(C207&lt;$Y$3,$W$2,IF(C207=$Y$3,$W$3,IF(C207=$Y$4,$W$4,"")))</f>
        <v>0</v>
      </c>
      <c r="F207" s="33"/>
    </row>
    <row r="208" spans="3:6">
      <c r="C208" s="17">
        <f t="shared" si="18"/>
        <v>163</v>
      </c>
      <c r="D208" s="13" t="str">
        <f t="shared" si="19"/>
        <v/>
      </c>
      <c r="E208" s="33">
        <f t="shared" si="20"/>
        <v>0</v>
      </c>
      <c r="F208" s="33"/>
    </row>
    <row r="209" spans="3:6">
      <c r="C209" s="17">
        <f t="shared" si="18"/>
        <v>164</v>
      </c>
      <c r="D209" s="13" t="str">
        <f t="shared" si="19"/>
        <v/>
      </c>
      <c r="E209" s="33">
        <f t="shared" si="20"/>
        <v>0</v>
      </c>
      <c r="F209" s="33"/>
    </row>
    <row r="210" spans="3:6">
      <c r="C210" s="17">
        <f t="shared" si="18"/>
        <v>165</v>
      </c>
      <c r="D210" s="13" t="str">
        <f t="shared" si="19"/>
        <v/>
      </c>
      <c r="E210" s="33">
        <f t="shared" si="20"/>
        <v>0</v>
      </c>
      <c r="F210" s="33"/>
    </row>
    <row r="211" spans="3:6">
      <c r="C211" s="17">
        <f t="shared" si="18"/>
        <v>166</v>
      </c>
      <c r="D211" s="13" t="str">
        <f t="shared" si="19"/>
        <v/>
      </c>
      <c r="E211" s="33">
        <f t="shared" si="20"/>
        <v>0</v>
      </c>
      <c r="F211" s="33"/>
    </row>
    <row r="212" spans="3:6">
      <c r="C212" s="17">
        <f t="shared" si="18"/>
        <v>167</v>
      </c>
      <c r="D212" s="13" t="str">
        <f t="shared" si="19"/>
        <v/>
      </c>
      <c r="E212" s="33">
        <f t="shared" si="20"/>
        <v>0</v>
      </c>
      <c r="F212" s="33"/>
    </row>
    <row r="213" spans="3:6">
      <c r="C213" s="17">
        <f t="shared" si="18"/>
        <v>168</v>
      </c>
      <c r="D213" s="13" t="str">
        <f t="shared" si="19"/>
        <v/>
      </c>
      <c r="E213" s="33">
        <f t="shared" si="20"/>
        <v>0</v>
      </c>
      <c r="F213" s="33"/>
    </row>
    <row r="214" spans="3:6">
      <c r="C214" s="17">
        <f t="shared" si="18"/>
        <v>169</v>
      </c>
      <c r="D214" s="13" t="str">
        <f t="shared" si="19"/>
        <v/>
      </c>
      <c r="E214" s="33">
        <f t="shared" si="20"/>
        <v>0</v>
      </c>
      <c r="F214" s="33"/>
    </row>
    <row r="215" spans="3:6">
      <c r="C215" s="17">
        <f t="shared" si="18"/>
        <v>170</v>
      </c>
      <c r="D215" s="13" t="str">
        <f t="shared" si="19"/>
        <v/>
      </c>
      <c r="E215" s="33">
        <f t="shared" si="20"/>
        <v>0</v>
      </c>
      <c r="F215" s="33"/>
    </row>
    <row r="216" spans="3:6">
      <c r="C216" s="17">
        <f t="shared" si="18"/>
        <v>171</v>
      </c>
      <c r="D216" s="13" t="str">
        <f t="shared" si="19"/>
        <v/>
      </c>
      <c r="E216" s="33">
        <f t="shared" si="20"/>
        <v>0</v>
      </c>
      <c r="F216" s="33"/>
    </row>
    <row r="217" spans="3:6">
      <c r="C217" s="17">
        <f t="shared" si="18"/>
        <v>172</v>
      </c>
      <c r="D217" s="13" t="str">
        <f t="shared" si="19"/>
        <v/>
      </c>
      <c r="E217" s="33">
        <f t="shared" si="20"/>
        <v>0</v>
      </c>
      <c r="F217" s="33"/>
    </row>
    <row r="218" spans="3:6">
      <c r="C218" s="17">
        <f t="shared" si="18"/>
        <v>173</v>
      </c>
      <c r="D218" s="13" t="str">
        <f t="shared" si="19"/>
        <v/>
      </c>
      <c r="E218" s="33">
        <f t="shared" si="20"/>
        <v>0</v>
      </c>
      <c r="F218" s="33"/>
    </row>
    <row r="219" spans="3:6">
      <c r="C219" s="17">
        <f t="shared" si="18"/>
        <v>174</v>
      </c>
      <c r="D219" s="13" t="str">
        <f t="shared" si="19"/>
        <v/>
      </c>
      <c r="E219" s="33">
        <f t="shared" si="20"/>
        <v>0</v>
      </c>
      <c r="F219" s="33"/>
    </row>
    <row r="220" spans="3:6">
      <c r="C220" s="17">
        <f t="shared" si="18"/>
        <v>175</v>
      </c>
      <c r="D220" s="13" t="str">
        <f t="shared" si="19"/>
        <v/>
      </c>
      <c r="E220" s="33">
        <f t="shared" si="20"/>
        <v>0</v>
      </c>
      <c r="F220" s="33"/>
    </row>
    <row r="221" spans="3:6">
      <c r="C221" s="17">
        <f t="shared" si="18"/>
        <v>176</v>
      </c>
      <c r="D221" s="13" t="str">
        <f t="shared" si="19"/>
        <v/>
      </c>
      <c r="E221" s="33">
        <f t="shared" si="20"/>
        <v>0</v>
      </c>
      <c r="F221" s="33"/>
    </row>
    <row r="222" spans="3:6">
      <c r="C222" s="17">
        <f t="shared" si="18"/>
        <v>177</v>
      </c>
      <c r="D222" s="13" t="str">
        <f t="shared" si="19"/>
        <v/>
      </c>
      <c r="E222" s="33">
        <f t="shared" si="20"/>
        <v>0</v>
      </c>
      <c r="F222" s="33"/>
    </row>
    <row r="223" spans="3:6">
      <c r="C223" s="17">
        <f t="shared" si="18"/>
        <v>178</v>
      </c>
      <c r="D223" s="13" t="str">
        <f t="shared" si="19"/>
        <v/>
      </c>
      <c r="E223" s="33">
        <f t="shared" si="20"/>
        <v>0</v>
      </c>
      <c r="F223" s="33"/>
    </row>
    <row r="224" spans="3:6">
      <c r="C224" s="17">
        <f t="shared" si="18"/>
        <v>179</v>
      </c>
      <c r="D224" s="13" t="str">
        <f t="shared" si="19"/>
        <v/>
      </c>
      <c r="E224" s="33">
        <f t="shared" si="20"/>
        <v>0</v>
      </c>
      <c r="F224" s="33"/>
    </row>
    <row r="225" spans="1:9">
      <c r="C225" s="17">
        <f t="shared" si="18"/>
        <v>180</v>
      </c>
      <c r="D225" s="13" t="str">
        <f t="shared" si="19"/>
        <v/>
      </c>
      <c r="E225" s="33">
        <f t="shared" si="20"/>
        <v>0</v>
      </c>
      <c r="F225" s="33"/>
    </row>
    <row r="226" spans="1:9">
      <c r="C226" s="30" t="s">
        <v>7</v>
      </c>
      <c r="D226" s="31"/>
      <c r="E226" s="28">
        <f>ROUND(SUM(E46:F225),2)</f>
        <v>0</v>
      </c>
      <c r="F226" s="29"/>
    </row>
    <row r="230" spans="1:9">
      <c r="B230" s="35"/>
      <c r="C230" s="35"/>
      <c r="D230" s="34">
        <f ca="1">TODAY()</f>
        <v>43077</v>
      </c>
      <c r="E230" s="34"/>
      <c r="F230" s="5" t="s">
        <v>10</v>
      </c>
    </row>
    <row r="231" spans="1:9">
      <c r="B231" s="5" t="s">
        <v>11</v>
      </c>
    </row>
    <row r="232" spans="1:9">
      <c r="B232" s="5" t="s">
        <v>12</v>
      </c>
    </row>
    <row r="234" spans="1:9" ht="39" customHeight="1">
      <c r="A234" s="22" t="s">
        <v>28</v>
      </c>
      <c r="B234" s="22"/>
      <c r="C234" s="22"/>
      <c r="D234" s="22"/>
      <c r="E234" s="22"/>
      <c r="F234" s="22"/>
      <c r="G234" s="22"/>
      <c r="H234" s="22"/>
      <c r="I234" s="22"/>
    </row>
  </sheetData>
  <sheetProtection selectLockedCells="1"/>
  <mergeCells count="233">
    <mergeCell ref="J1:P1"/>
    <mergeCell ref="A4:I4"/>
    <mergeCell ref="A2:I2"/>
    <mergeCell ref="A3:I3"/>
    <mergeCell ref="A5:I5"/>
    <mergeCell ref="E226:F226"/>
    <mergeCell ref="C226:D226"/>
    <mergeCell ref="W4:X4"/>
    <mergeCell ref="W2:X2"/>
    <mergeCell ref="W3:X3"/>
    <mergeCell ref="D14:I14"/>
    <mergeCell ref="D15:I15"/>
    <mergeCell ref="D16:I16"/>
    <mergeCell ref="A14:C16"/>
    <mergeCell ref="E220:F220"/>
    <mergeCell ref="E221:F221"/>
    <mergeCell ref="E222:F222"/>
    <mergeCell ref="E223:F223"/>
    <mergeCell ref="E224:F224"/>
    <mergeCell ref="E225:F225"/>
    <mergeCell ref="E214:F214"/>
    <mergeCell ref="E215:F215"/>
    <mergeCell ref="E216:F216"/>
    <mergeCell ref="E217:F217"/>
    <mergeCell ref="E218:F218"/>
    <mergeCell ref="E219:F219"/>
    <mergeCell ref="E208:F208"/>
    <mergeCell ref="E209:F209"/>
    <mergeCell ref="E210:F210"/>
    <mergeCell ref="E211:F211"/>
    <mergeCell ref="E212:F212"/>
    <mergeCell ref="E213:F213"/>
    <mergeCell ref="E202:F202"/>
    <mergeCell ref="E203:F203"/>
    <mergeCell ref="E204:F204"/>
    <mergeCell ref="E205:F205"/>
    <mergeCell ref="E206:F206"/>
    <mergeCell ref="E207:F207"/>
    <mergeCell ref="E196:F196"/>
    <mergeCell ref="E197:F197"/>
    <mergeCell ref="E198:F198"/>
    <mergeCell ref="E199:F199"/>
    <mergeCell ref="E200:F200"/>
    <mergeCell ref="E201:F201"/>
    <mergeCell ref="E190:F190"/>
    <mergeCell ref="E191:F191"/>
    <mergeCell ref="E192:F192"/>
    <mergeCell ref="E193:F193"/>
    <mergeCell ref="E194:F194"/>
    <mergeCell ref="E195:F195"/>
    <mergeCell ref="E184:F184"/>
    <mergeCell ref="E185:F185"/>
    <mergeCell ref="E186:F186"/>
    <mergeCell ref="E187:F187"/>
    <mergeCell ref="E188:F188"/>
    <mergeCell ref="E189:F189"/>
    <mergeCell ref="E178:F178"/>
    <mergeCell ref="E179:F179"/>
    <mergeCell ref="E180:F180"/>
    <mergeCell ref="E181:F181"/>
    <mergeCell ref="E182:F182"/>
    <mergeCell ref="E183:F183"/>
    <mergeCell ref="E172:F172"/>
    <mergeCell ref="E173:F173"/>
    <mergeCell ref="E174:F174"/>
    <mergeCell ref="E175:F175"/>
    <mergeCell ref="E176:F176"/>
    <mergeCell ref="E177:F177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54:F154"/>
    <mergeCell ref="E155:F155"/>
    <mergeCell ref="E156:F156"/>
    <mergeCell ref="E157:F157"/>
    <mergeCell ref="E158:F158"/>
    <mergeCell ref="E159:F159"/>
    <mergeCell ref="E148:F148"/>
    <mergeCell ref="E149:F149"/>
    <mergeCell ref="E150:F150"/>
    <mergeCell ref="E151:F151"/>
    <mergeCell ref="E152:F152"/>
    <mergeCell ref="E153:F153"/>
    <mergeCell ref="E142:F142"/>
    <mergeCell ref="E143:F143"/>
    <mergeCell ref="E144:F144"/>
    <mergeCell ref="E145:F145"/>
    <mergeCell ref="E146:F146"/>
    <mergeCell ref="E147:F147"/>
    <mergeCell ref="E136:F136"/>
    <mergeCell ref="E137:F137"/>
    <mergeCell ref="E138:F138"/>
    <mergeCell ref="E139:F139"/>
    <mergeCell ref="E140:F140"/>
    <mergeCell ref="E141:F141"/>
    <mergeCell ref="E130:F130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29:F129"/>
    <mergeCell ref="E118:F118"/>
    <mergeCell ref="E119:F119"/>
    <mergeCell ref="E120:F120"/>
    <mergeCell ref="E121:F121"/>
    <mergeCell ref="E122:F122"/>
    <mergeCell ref="E123:F123"/>
    <mergeCell ref="E112:F112"/>
    <mergeCell ref="E113:F113"/>
    <mergeCell ref="E114:F114"/>
    <mergeCell ref="E115:F115"/>
    <mergeCell ref="E116:F116"/>
    <mergeCell ref="E117:F117"/>
    <mergeCell ref="E106:F106"/>
    <mergeCell ref="E107:F107"/>
    <mergeCell ref="E108:F108"/>
    <mergeCell ref="E109:F109"/>
    <mergeCell ref="E110:F110"/>
    <mergeCell ref="E111:F111"/>
    <mergeCell ref="E100:F100"/>
    <mergeCell ref="E101:F101"/>
    <mergeCell ref="E102:F102"/>
    <mergeCell ref="E103:F103"/>
    <mergeCell ref="E104:F104"/>
    <mergeCell ref="E105:F105"/>
    <mergeCell ref="E94:F94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82:F82"/>
    <mergeCell ref="E83:F83"/>
    <mergeCell ref="E84:F84"/>
    <mergeCell ref="E85:F85"/>
    <mergeCell ref="E86:F86"/>
    <mergeCell ref="E87:F87"/>
    <mergeCell ref="E81:F81"/>
    <mergeCell ref="E70:F70"/>
    <mergeCell ref="E71:F71"/>
    <mergeCell ref="E72:F72"/>
    <mergeCell ref="E73:F73"/>
    <mergeCell ref="E74:F74"/>
    <mergeCell ref="E75:F75"/>
    <mergeCell ref="E88:F88"/>
    <mergeCell ref="E89:F89"/>
    <mergeCell ref="E79:F79"/>
    <mergeCell ref="E80:F80"/>
    <mergeCell ref="E62:F62"/>
    <mergeCell ref="E63:F63"/>
    <mergeCell ref="E52:F52"/>
    <mergeCell ref="E50:F50"/>
    <mergeCell ref="E51:F51"/>
    <mergeCell ref="E55:F55"/>
    <mergeCell ref="E56:F56"/>
    <mergeCell ref="E57:F57"/>
    <mergeCell ref="E54:F54"/>
    <mergeCell ref="E60:F60"/>
    <mergeCell ref="E61:F61"/>
    <mergeCell ref="E49:F49"/>
    <mergeCell ref="E46:F46"/>
    <mergeCell ref="E47:F47"/>
    <mergeCell ref="E48:F48"/>
    <mergeCell ref="E76:F76"/>
    <mergeCell ref="E77:F77"/>
    <mergeCell ref="E78:F78"/>
    <mergeCell ref="E35:F35"/>
    <mergeCell ref="E53:F53"/>
    <mergeCell ref="E37:F37"/>
    <mergeCell ref="D230:E230"/>
    <mergeCell ref="B230:C230"/>
    <mergeCell ref="J3:O3"/>
    <mergeCell ref="J4:O4"/>
    <mergeCell ref="J5:O5"/>
    <mergeCell ref="J6:O6"/>
    <mergeCell ref="A17:I17"/>
    <mergeCell ref="J7:O7"/>
    <mergeCell ref="A25:C25"/>
    <mergeCell ref="D21:I21"/>
    <mergeCell ref="D23:I23"/>
    <mergeCell ref="D25:I25"/>
    <mergeCell ref="E36:F36"/>
    <mergeCell ref="E64:F64"/>
    <mergeCell ref="E65:F65"/>
    <mergeCell ref="E66:F66"/>
    <mergeCell ref="E67:F67"/>
    <mergeCell ref="E68:F68"/>
    <mergeCell ref="E69:F69"/>
    <mergeCell ref="E58:F58"/>
    <mergeCell ref="E59:F59"/>
    <mergeCell ref="A43:F43"/>
    <mergeCell ref="A27:F27"/>
    <mergeCell ref="J2:O2"/>
    <mergeCell ref="A234:I234"/>
    <mergeCell ref="A19:I19"/>
    <mergeCell ref="A7:D7"/>
    <mergeCell ref="A8:D8"/>
    <mergeCell ref="A9:D9"/>
    <mergeCell ref="A10:D10"/>
    <mergeCell ref="A11:D11"/>
    <mergeCell ref="A23:C23"/>
    <mergeCell ref="A21:C21"/>
    <mergeCell ref="A12:D12"/>
    <mergeCell ref="E38:F38"/>
    <mergeCell ref="E39:F39"/>
    <mergeCell ref="E40:F40"/>
    <mergeCell ref="E29:F29"/>
    <mergeCell ref="C40:D40"/>
    <mergeCell ref="E45:F45"/>
    <mergeCell ref="E30:F30"/>
    <mergeCell ref="E31:F31"/>
    <mergeCell ref="E32:F32"/>
    <mergeCell ref="E33:F33"/>
    <mergeCell ref="E34:F34"/>
  </mergeCells>
  <conditionalFormatting sqref="D21:I21">
    <cfRule type="cellIs" dxfId="34" priority="44" operator="equal">
      <formula>""</formula>
    </cfRule>
  </conditionalFormatting>
  <conditionalFormatting sqref="D23:I23">
    <cfRule type="cellIs" dxfId="33" priority="43" operator="equal">
      <formula>""</formula>
    </cfRule>
  </conditionalFormatting>
  <conditionalFormatting sqref="D25:I25">
    <cfRule type="cellIs" dxfId="32" priority="42" operator="equal">
      <formula>""</formula>
    </cfRule>
  </conditionalFormatting>
  <conditionalFormatting sqref="E7">
    <cfRule type="cellIs" dxfId="31" priority="41" operator="equal">
      <formula>""</formula>
    </cfRule>
  </conditionalFormatting>
  <conditionalFormatting sqref="E8 E11">
    <cfRule type="cellIs" dxfId="30" priority="40" operator="equal">
      <formula>""</formula>
    </cfRule>
  </conditionalFormatting>
  <conditionalFormatting sqref="E9">
    <cfRule type="cellIs" dxfId="29" priority="38" operator="equal">
      <formula>""</formula>
    </cfRule>
  </conditionalFormatting>
  <conditionalFormatting sqref="E10">
    <cfRule type="cellIs" dxfId="28" priority="37" operator="equal">
      <formula>""</formula>
    </cfRule>
  </conditionalFormatting>
  <conditionalFormatting sqref="P2">
    <cfRule type="cellIs" dxfId="27" priority="36" operator="equal">
      <formula>FALSE</formula>
    </cfRule>
  </conditionalFormatting>
  <conditionalFormatting sqref="P3">
    <cfRule type="cellIs" dxfId="26" priority="35" operator="equal">
      <formula>FALSE</formula>
    </cfRule>
  </conditionalFormatting>
  <conditionalFormatting sqref="P4">
    <cfRule type="cellIs" dxfId="25" priority="32" operator="equal">
      <formula>FALSE</formula>
    </cfRule>
  </conditionalFormatting>
  <conditionalFormatting sqref="E12">
    <cfRule type="cellIs" dxfId="24" priority="31" operator="equal">
      <formula>""</formula>
    </cfRule>
  </conditionalFormatting>
  <conditionalFormatting sqref="P5">
    <cfRule type="cellIs" dxfId="23" priority="30" operator="equal">
      <formula>FALSE</formula>
    </cfRule>
  </conditionalFormatting>
  <conditionalFormatting sqref="P6">
    <cfRule type="cellIs" dxfId="22" priority="29" operator="equal">
      <formula>FALSE</formula>
    </cfRule>
  </conditionalFormatting>
  <conditionalFormatting sqref="B230">
    <cfRule type="cellIs" dxfId="21" priority="28" operator="equal">
      <formula>""</formula>
    </cfRule>
  </conditionalFormatting>
  <conditionalFormatting sqref="D30">
    <cfRule type="expression" dxfId="20" priority="24">
      <formula>AND($C$30&lt;=$E$9,$D$30="")</formula>
    </cfRule>
  </conditionalFormatting>
  <conditionalFormatting sqref="D31">
    <cfRule type="expression" dxfId="19" priority="23">
      <formula>AND($C$31&lt;=$E$9,$D$31="")</formula>
    </cfRule>
  </conditionalFormatting>
  <conditionalFormatting sqref="D35">
    <cfRule type="expression" dxfId="18" priority="19">
      <formula>AND($C$35&lt;=$E$9,$D$35="")</formula>
    </cfRule>
  </conditionalFormatting>
  <conditionalFormatting sqref="D36">
    <cfRule type="expression" dxfId="17" priority="18">
      <formula>AND($C$36&lt;=$E$9,$D$36="")</formula>
    </cfRule>
  </conditionalFormatting>
  <conditionalFormatting sqref="D37">
    <cfRule type="expression" dxfId="16" priority="17">
      <formula>AND($C$37&lt;=$E$9,$D$37="")</formula>
    </cfRule>
  </conditionalFormatting>
  <conditionalFormatting sqref="D38">
    <cfRule type="expression" dxfId="15" priority="16">
      <formula>AND($C$38&lt;=$E$9,$D$38="")</formula>
    </cfRule>
  </conditionalFormatting>
  <conditionalFormatting sqref="D39">
    <cfRule type="expression" dxfId="14" priority="15">
      <formula>AND($C$39&lt;=$E$9,$D$39="")</formula>
    </cfRule>
  </conditionalFormatting>
  <conditionalFormatting sqref="E30:F30">
    <cfRule type="expression" dxfId="13" priority="14">
      <formula>AND($C$30&lt;=$E$9,$E$30="")</formula>
    </cfRule>
  </conditionalFormatting>
  <conditionalFormatting sqref="E31:F31">
    <cfRule type="expression" dxfId="12" priority="13">
      <formula>AND($C$31&lt;=$E$9,$E$31="")</formula>
    </cfRule>
  </conditionalFormatting>
  <conditionalFormatting sqref="E32:F32">
    <cfRule type="expression" dxfId="11" priority="12">
      <formula>AND($C$32&lt;=$E$9,$E$32="")</formula>
    </cfRule>
  </conditionalFormatting>
  <conditionalFormatting sqref="E33:F33">
    <cfRule type="expression" dxfId="10" priority="11">
      <formula>AND($C$33&lt;=$E$9,$E$33="")</formula>
    </cfRule>
  </conditionalFormatting>
  <conditionalFormatting sqref="E34:F34">
    <cfRule type="expression" dxfId="9" priority="10">
      <formula>AND($C$34&lt;=$E$9,$E$34="")</formula>
    </cfRule>
  </conditionalFormatting>
  <conditionalFormatting sqref="E35:F35">
    <cfRule type="expression" dxfId="8" priority="9">
      <formula>AND($C$35&lt;=$E$9,$E$35="")</formula>
    </cfRule>
  </conditionalFormatting>
  <conditionalFormatting sqref="E36:F36">
    <cfRule type="expression" dxfId="7" priority="8">
      <formula>AND($C$36&lt;=$E$9,$E$36="")</formula>
    </cfRule>
  </conditionalFormatting>
  <conditionalFormatting sqref="E37:F37">
    <cfRule type="expression" dxfId="6" priority="7">
      <formula>AND($C$37&lt;=$E$9,$E$37="")</formula>
    </cfRule>
  </conditionalFormatting>
  <conditionalFormatting sqref="E38:F38">
    <cfRule type="expression" dxfId="5" priority="6">
      <formula>AND($C$38&lt;=$E$9,$E$38="")</formula>
    </cfRule>
  </conditionalFormatting>
  <conditionalFormatting sqref="E39:F39">
    <cfRule type="expression" dxfId="4" priority="5">
      <formula>AND($C$39&lt;=$E$9,$E$39="")</formula>
    </cfRule>
  </conditionalFormatting>
  <conditionalFormatting sqref="D32">
    <cfRule type="expression" dxfId="3" priority="4">
      <formula>AND($C$32&lt;=$E$9,$D$32="")</formula>
    </cfRule>
  </conditionalFormatting>
  <conditionalFormatting sqref="D33">
    <cfRule type="expression" dxfId="2" priority="3">
      <formula>AND($C$33&lt;=$E$9,$D$33="")</formula>
    </cfRule>
  </conditionalFormatting>
  <conditionalFormatting sqref="D34">
    <cfRule type="expression" dxfId="1" priority="2">
      <formula>AND($C$34&lt;=$E$9,$D$34="")</formula>
    </cfRule>
  </conditionalFormatting>
  <conditionalFormatting sqref="P7">
    <cfRule type="cellIs" dxfId="0" priority="1" operator="equal">
      <formula>FALSE</formula>
    </cfRule>
  </conditionalFormatting>
  <dataValidations count="9">
    <dataValidation type="decimal" allowBlank="1" showInputMessage="1" showErrorMessage="1" sqref="E8">
      <formula1>0</formula1>
      <formula2>1</formula2>
    </dataValidation>
    <dataValidation type="decimal" operator="greaterThan" allowBlank="1" showInputMessage="1" showErrorMessage="1" sqref="E7">
      <formula1>0</formula1>
    </dataValidation>
    <dataValidation type="decimal" allowBlank="1" showInputMessage="1" showErrorMessage="1" sqref="E10">
      <formula1>25</formula1>
      <formula2>180</formula2>
    </dataValidation>
    <dataValidation type="decimal" allowBlank="1" showInputMessage="1" showErrorMessage="1" sqref="E9">
      <formula1>1</formula1>
      <formula2>10</formula2>
    </dataValidation>
    <dataValidation type="decimal" allowBlank="1" showInputMessage="1" showErrorMessage="1" sqref="E12">
      <formula1>0</formula1>
      <formula2>3</formula2>
    </dataValidation>
    <dataValidation type="decimal" allowBlank="1" showInputMessage="1" showErrorMessage="1" sqref="E30:F40">
      <formula1>0</formula1>
      <formula2>$E$7</formula2>
    </dataValidation>
    <dataValidation type="date" operator="greaterThanOrEqual" allowBlank="1" showInputMessage="1" showErrorMessage="1" errorTitle="Niepoprawne dane" error="Wpisana data wypłaty raty pożyczki musi być późniejsza od daty wypłaty poprzedniej raty pożyczki." sqref="D31:D39">
      <formula1>D30</formula1>
    </dataValidation>
    <dataValidation type="date" operator="greaterThanOrEqual" allowBlank="1" showInputMessage="1" showErrorMessage="1" sqref="D30">
      <formula1>42370</formula1>
    </dataValidation>
    <dataValidation type="date" allowBlank="1" showInputMessage="1" showErrorMessage="1" sqref="E11">
      <formula1>42370</formula1>
      <formula2>43830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&amp;C&amp;"Arial,Normalny"&amp;P/&amp;N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Monika</dc:creator>
  <cp:lastModifiedBy>aromanowska</cp:lastModifiedBy>
  <cp:lastPrinted>2017-12-08T10:05:37Z</cp:lastPrinted>
  <dcterms:created xsi:type="dcterms:W3CDTF">2017-04-20T09:16:13Z</dcterms:created>
  <dcterms:modified xsi:type="dcterms:W3CDTF">2017-12-08T10:05:42Z</dcterms:modified>
</cp:coreProperties>
</file>