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rosik\Desktop\"/>
    </mc:Choice>
  </mc:AlternateContent>
  <xr:revisionPtr revIDLastSave="0" documentId="8_{0B0DB7DF-939D-4C45-BC67-1EBC33CEA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kcja" sheetId="8" r:id="rId1"/>
    <sheet name="wzór I" sheetId="7" r:id="rId2"/>
    <sheet name="wzór II faktury 2" sheetId="10" r:id="rId3"/>
    <sheet name="wzór II faktury 3" sheetId="11" r:id="rId4"/>
    <sheet name="wzór III faktury 2" sheetId="15" r:id="rId5"/>
    <sheet name="wzór III faktury 3" sheetId="14" r:id="rId6"/>
    <sheet name="wzór III faktury 4" sheetId="16" r:id="rId7"/>
    <sheet name="wzór III faktury 5" sheetId="12" r:id="rId8"/>
  </sheets>
  <definedNames>
    <definedName name="_xlnm.Print_Area" localSheetId="1">'wzór I'!$A$1:$O$23</definedName>
    <definedName name="_xlnm.Print_Area" localSheetId="2">'wzór II faktury 2'!$A$1:$O$37</definedName>
    <definedName name="_xlnm.Print_Area" localSheetId="3">'wzór II faktury 3'!$A$1:$O$52</definedName>
    <definedName name="_xlnm.Print_Area" localSheetId="4">'wzór III faktury 2'!$A$1:$O$38</definedName>
    <definedName name="_xlnm.Print_Area" localSheetId="5">'wzór III faktury 3'!$A$1:$O$54</definedName>
    <definedName name="_xlnm.Print_Area" localSheetId="6">'wzór III faktury 4'!$A$1:$O$71</definedName>
    <definedName name="_xlnm.Print_Area" localSheetId="7">'wzór III faktury 5'!$A$1:$O$87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0" l="1"/>
  <c r="I70" i="16" l="1"/>
  <c r="F70" i="16"/>
  <c r="E70" i="16"/>
  <c r="C70" i="16"/>
  <c r="I69" i="16"/>
  <c r="F69" i="16"/>
  <c r="E69" i="16"/>
  <c r="C69" i="16"/>
  <c r="I68" i="16"/>
  <c r="F68" i="16"/>
  <c r="E68" i="16"/>
  <c r="C68" i="16"/>
  <c r="I67" i="16"/>
  <c r="F67" i="16"/>
  <c r="E67" i="16"/>
  <c r="C67" i="16"/>
  <c r="M60" i="16"/>
  <c r="J60" i="16"/>
  <c r="H60" i="16"/>
  <c r="G60" i="16"/>
  <c r="O59" i="16"/>
  <c r="L59" i="16"/>
  <c r="O58" i="16"/>
  <c r="L58" i="16"/>
  <c r="D58" i="16"/>
  <c r="D62" i="16" s="1"/>
  <c r="O57" i="16"/>
  <c r="L57" i="16"/>
  <c r="O56" i="16"/>
  <c r="L56" i="16"/>
  <c r="O55" i="16"/>
  <c r="L55" i="16"/>
  <c r="O54" i="16"/>
  <c r="L54" i="16"/>
  <c r="O53" i="16"/>
  <c r="L53" i="16"/>
  <c r="D53" i="16"/>
  <c r="D57" i="16" s="1"/>
  <c r="O52" i="16"/>
  <c r="L52" i="16"/>
  <c r="O51" i="16"/>
  <c r="L51" i="16"/>
  <c r="O50" i="16"/>
  <c r="L50" i="16"/>
  <c r="D50" i="16"/>
  <c r="M45" i="16"/>
  <c r="J45" i="16"/>
  <c r="H45" i="16"/>
  <c r="G45" i="16"/>
  <c r="O44" i="16"/>
  <c r="L44" i="16"/>
  <c r="O43" i="16"/>
  <c r="L43" i="16"/>
  <c r="D43" i="16"/>
  <c r="D47" i="16" s="1"/>
  <c r="O42" i="16"/>
  <c r="L42" i="16"/>
  <c r="O41" i="16"/>
  <c r="L41" i="16"/>
  <c r="O40" i="16"/>
  <c r="L40" i="16"/>
  <c r="O39" i="16"/>
  <c r="L39" i="16"/>
  <c r="O38" i="16"/>
  <c r="L38" i="16"/>
  <c r="D38" i="16"/>
  <c r="D42" i="16" s="1"/>
  <c r="O37" i="16"/>
  <c r="L37" i="16"/>
  <c r="O36" i="16"/>
  <c r="L36" i="16"/>
  <c r="O35" i="16"/>
  <c r="L35" i="16"/>
  <c r="D35" i="16"/>
  <c r="M30" i="16"/>
  <c r="J30" i="16"/>
  <c r="H30" i="16"/>
  <c r="G30" i="16"/>
  <c r="O29" i="16"/>
  <c r="L29" i="16"/>
  <c r="O28" i="16"/>
  <c r="L28" i="16"/>
  <c r="D28" i="16"/>
  <c r="D32" i="16" s="1"/>
  <c r="O27" i="16"/>
  <c r="L27" i="16"/>
  <c r="O26" i="16"/>
  <c r="L26" i="16"/>
  <c r="O25" i="16"/>
  <c r="L25" i="16"/>
  <c r="O24" i="16"/>
  <c r="L24" i="16"/>
  <c r="O23" i="16"/>
  <c r="L23" i="16"/>
  <c r="D23" i="16"/>
  <c r="O22" i="16"/>
  <c r="L22" i="16"/>
  <c r="O21" i="16"/>
  <c r="L21" i="16"/>
  <c r="O20" i="16"/>
  <c r="L20" i="16"/>
  <c r="D20" i="16"/>
  <c r="M15" i="16"/>
  <c r="J15" i="16"/>
  <c r="H15" i="16"/>
  <c r="G15" i="16"/>
  <c r="O14" i="16"/>
  <c r="L14" i="16"/>
  <c r="O13" i="16"/>
  <c r="L13" i="16"/>
  <c r="D13" i="16"/>
  <c r="D17" i="16" s="1"/>
  <c r="O12" i="16"/>
  <c r="L12" i="16"/>
  <c r="O11" i="16"/>
  <c r="L11" i="16"/>
  <c r="O10" i="16"/>
  <c r="L10" i="16"/>
  <c r="O9" i="16"/>
  <c r="L9" i="16"/>
  <c r="O8" i="16"/>
  <c r="L8" i="16"/>
  <c r="O7" i="16"/>
  <c r="L7" i="16"/>
  <c r="D7" i="16"/>
  <c r="D12" i="16" s="1"/>
  <c r="O6" i="16"/>
  <c r="L6" i="16"/>
  <c r="O5" i="16"/>
  <c r="L5" i="16"/>
  <c r="O4" i="16"/>
  <c r="L4" i="16"/>
  <c r="O30" i="16" l="1"/>
  <c r="N61" i="16"/>
  <c r="L60" i="16"/>
  <c r="L45" i="16"/>
  <c r="N31" i="16"/>
  <c r="L15" i="16"/>
  <c r="N16" i="16"/>
  <c r="L30" i="16"/>
  <c r="O45" i="16"/>
  <c r="D44" i="16"/>
  <c r="D45" i="16" s="1"/>
  <c r="D46" i="16" s="1"/>
  <c r="G69" i="16" s="1"/>
  <c r="O60" i="16"/>
  <c r="O15" i="16"/>
  <c r="E45" i="16"/>
  <c r="D29" i="16"/>
  <c r="D30" i="16" s="1"/>
  <c r="D31" i="16" s="1"/>
  <c r="G68" i="16" s="1"/>
  <c r="N46" i="16"/>
  <c r="N47" i="16" s="1"/>
  <c r="I71" i="16"/>
  <c r="E30" i="16"/>
  <c r="D27" i="16"/>
  <c r="D14" i="16"/>
  <c r="D15" i="16" s="1"/>
  <c r="D16" i="16" s="1"/>
  <c r="G67" i="16" s="1"/>
  <c r="G71" i="16" s="1"/>
  <c r="E15" i="16"/>
  <c r="D59" i="16"/>
  <c r="D60" i="16" s="1"/>
  <c r="D61" i="16" s="1"/>
  <c r="G70" i="16" s="1"/>
  <c r="E60" i="16"/>
  <c r="M45" i="14"/>
  <c r="N62" i="16" l="1"/>
  <c r="N32" i="16"/>
  <c r="N17" i="16"/>
  <c r="F86" i="12"/>
  <c r="F85" i="12"/>
  <c r="F84" i="12"/>
  <c r="F83" i="12"/>
  <c r="F37" i="15"/>
  <c r="E37" i="15"/>
  <c r="C37" i="15"/>
  <c r="F36" i="15"/>
  <c r="E36" i="15"/>
  <c r="C36" i="15"/>
  <c r="M30" i="15"/>
  <c r="J30" i="15"/>
  <c r="H30" i="15"/>
  <c r="G30" i="15"/>
  <c r="O29" i="15"/>
  <c r="L29" i="15"/>
  <c r="O28" i="15"/>
  <c r="L28" i="15"/>
  <c r="D28" i="15"/>
  <c r="D29" i="15" s="1"/>
  <c r="O27" i="15"/>
  <c r="L27" i="15"/>
  <c r="O26" i="15"/>
  <c r="L26" i="15"/>
  <c r="O25" i="15"/>
  <c r="L25" i="15"/>
  <c r="O24" i="15"/>
  <c r="L24" i="15"/>
  <c r="O23" i="15"/>
  <c r="L23" i="15"/>
  <c r="D23" i="15"/>
  <c r="D27" i="15" s="1"/>
  <c r="O22" i="15"/>
  <c r="L22" i="15"/>
  <c r="O21" i="15"/>
  <c r="L21" i="15"/>
  <c r="O20" i="15"/>
  <c r="L20" i="15"/>
  <c r="D20" i="15"/>
  <c r="M15" i="15"/>
  <c r="J15" i="15"/>
  <c r="N16" i="15" s="1"/>
  <c r="H15" i="15"/>
  <c r="G15" i="15"/>
  <c r="O14" i="15"/>
  <c r="L14" i="15"/>
  <c r="D14" i="15"/>
  <c r="O13" i="15"/>
  <c r="L13" i="15"/>
  <c r="D13" i="15"/>
  <c r="D17" i="15" s="1"/>
  <c r="O12" i="15"/>
  <c r="L12" i="15"/>
  <c r="O11" i="15"/>
  <c r="L11" i="15"/>
  <c r="O10" i="15"/>
  <c r="L10" i="15"/>
  <c r="O9" i="15"/>
  <c r="L9" i="15"/>
  <c r="O8" i="15"/>
  <c r="L8" i="15"/>
  <c r="O7" i="15"/>
  <c r="L7" i="15"/>
  <c r="D7" i="15"/>
  <c r="O6" i="15"/>
  <c r="L6" i="15"/>
  <c r="O5" i="15"/>
  <c r="L5" i="15"/>
  <c r="O4" i="15"/>
  <c r="L4" i="15"/>
  <c r="E86" i="12"/>
  <c r="C86" i="12"/>
  <c r="E85" i="12"/>
  <c r="C85" i="12"/>
  <c r="E84" i="12"/>
  <c r="C84" i="12"/>
  <c r="E83" i="12"/>
  <c r="C83" i="12"/>
  <c r="E53" i="14"/>
  <c r="C53" i="14"/>
  <c r="E52" i="14"/>
  <c r="C52" i="14"/>
  <c r="F53" i="14"/>
  <c r="F52" i="14"/>
  <c r="F51" i="14"/>
  <c r="E51" i="14"/>
  <c r="C51" i="14"/>
  <c r="J45" i="14"/>
  <c r="H45" i="14"/>
  <c r="G45" i="14"/>
  <c r="O44" i="14"/>
  <c r="L44" i="14"/>
  <c r="O43" i="14"/>
  <c r="L43" i="14"/>
  <c r="D43" i="14"/>
  <c r="D47" i="14" s="1"/>
  <c r="O42" i="14"/>
  <c r="L42" i="14"/>
  <c r="O41" i="14"/>
  <c r="L41" i="14"/>
  <c r="O40" i="14"/>
  <c r="L40" i="14"/>
  <c r="O39" i="14"/>
  <c r="L39" i="14"/>
  <c r="O38" i="14"/>
  <c r="L38" i="14"/>
  <c r="D38" i="14"/>
  <c r="D42" i="14" s="1"/>
  <c r="O37" i="14"/>
  <c r="L37" i="14"/>
  <c r="O36" i="14"/>
  <c r="L36" i="14"/>
  <c r="O35" i="14"/>
  <c r="L35" i="14"/>
  <c r="D35" i="14"/>
  <c r="M30" i="14"/>
  <c r="J30" i="14"/>
  <c r="H30" i="14"/>
  <c r="G30" i="14"/>
  <c r="O29" i="14"/>
  <c r="L29" i="14"/>
  <c r="O28" i="14"/>
  <c r="L28" i="14"/>
  <c r="D28" i="14"/>
  <c r="D32" i="14" s="1"/>
  <c r="O27" i="14"/>
  <c r="L27" i="14"/>
  <c r="O26" i="14"/>
  <c r="L26" i="14"/>
  <c r="O25" i="14"/>
  <c r="L25" i="14"/>
  <c r="O24" i="14"/>
  <c r="L24" i="14"/>
  <c r="O23" i="14"/>
  <c r="L23" i="14"/>
  <c r="D23" i="14"/>
  <c r="D27" i="14" s="1"/>
  <c r="O22" i="14"/>
  <c r="L22" i="14"/>
  <c r="O21" i="14"/>
  <c r="L21" i="14"/>
  <c r="O20" i="14"/>
  <c r="L20" i="14"/>
  <c r="D20" i="14"/>
  <c r="M15" i="14"/>
  <c r="J15" i="14"/>
  <c r="H15" i="14"/>
  <c r="G15" i="14"/>
  <c r="O14" i="14"/>
  <c r="L14" i="14"/>
  <c r="O13" i="14"/>
  <c r="L13" i="14"/>
  <c r="D13" i="14"/>
  <c r="D17" i="14" s="1"/>
  <c r="O12" i="14"/>
  <c r="L12" i="14"/>
  <c r="O11" i="14"/>
  <c r="L11" i="14"/>
  <c r="O10" i="14"/>
  <c r="L10" i="14"/>
  <c r="O9" i="14"/>
  <c r="L9" i="14"/>
  <c r="O8" i="14"/>
  <c r="L8" i="14"/>
  <c r="O7" i="14"/>
  <c r="L7" i="14"/>
  <c r="D7" i="14"/>
  <c r="O6" i="14"/>
  <c r="L6" i="14"/>
  <c r="O5" i="14"/>
  <c r="L5" i="14"/>
  <c r="O4" i="14"/>
  <c r="L4" i="14"/>
  <c r="D53" i="12"/>
  <c r="D57" i="12" s="1"/>
  <c r="D65" i="12"/>
  <c r="D50" i="12"/>
  <c r="D35" i="12"/>
  <c r="D20" i="12"/>
  <c r="M75" i="12"/>
  <c r="J75" i="12"/>
  <c r="N76" i="12" s="1"/>
  <c r="H75" i="12"/>
  <c r="G75" i="12"/>
  <c r="O74" i="12"/>
  <c r="L74" i="12"/>
  <c r="O73" i="12"/>
  <c r="L73" i="12"/>
  <c r="D73" i="12"/>
  <c r="D77" i="12" s="1"/>
  <c r="O72" i="12"/>
  <c r="L72" i="12"/>
  <c r="O71" i="12"/>
  <c r="L71" i="12"/>
  <c r="O70" i="12"/>
  <c r="L70" i="12"/>
  <c r="O69" i="12"/>
  <c r="L69" i="12"/>
  <c r="O68" i="12"/>
  <c r="L68" i="12"/>
  <c r="D68" i="12"/>
  <c r="D72" i="12" s="1"/>
  <c r="O67" i="12"/>
  <c r="L67" i="12"/>
  <c r="O66" i="12"/>
  <c r="L66" i="12"/>
  <c r="O65" i="12"/>
  <c r="L65" i="12"/>
  <c r="M60" i="12"/>
  <c r="J60" i="12"/>
  <c r="H60" i="12"/>
  <c r="G60" i="12"/>
  <c r="O59" i="12"/>
  <c r="L59" i="12"/>
  <c r="O58" i="12"/>
  <c r="L58" i="12"/>
  <c r="D58" i="12"/>
  <c r="D59" i="12" s="1"/>
  <c r="O57" i="12"/>
  <c r="L57" i="12"/>
  <c r="O56" i="12"/>
  <c r="L56" i="12"/>
  <c r="O55" i="12"/>
  <c r="L55" i="12"/>
  <c r="O54" i="12"/>
  <c r="L54" i="12"/>
  <c r="O53" i="12"/>
  <c r="L53" i="12"/>
  <c r="O52" i="12"/>
  <c r="L52" i="12"/>
  <c r="O51" i="12"/>
  <c r="L51" i="12"/>
  <c r="O50" i="12"/>
  <c r="L50" i="12"/>
  <c r="M45" i="12"/>
  <c r="J45" i="12"/>
  <c r="H45" i="12"/>
  <c r="G45" i="12"/>
  <c r="O44" i="12"/>
  <c r="L44" i="12"/>
  <c r="O43" i="12"/>
  <c r="L43" i="12"/>
  <c r="D43" i="12"/>
  <c r="D47" i="12" s="1"/>
  <c r="O42" i="12"/>
  <c r="L42" i="12"/>
  <c r="O41" i="12"/>
  <c r="L41" i="12"/>
  <c r="O40" i="12"/>
  <c r="L40" i="12"/>
  <c r="O39" i="12"/>
  <c r="L39" i="12"/>
  <c r="O38" i="12"/>
  <c r="L38" i="12"/>
  <c r="D38" i="12"/>
  <c r="D42" i="12" s="1"/>
  <c r="O37" i="12"/>
  <c r="L37" i="12"/>
  <c r="O36" i="12"/>
  <c r="L36" i="12"/>
  <c r="O35" i="12"/>
  <c r="L35" i="12"/>
  <c r="M30" i="12"/>
  <c r="J30" i="12"/>
  <c r="H30" i="12"/>
  <c r="G30" i="12"/>
  <c r="O29" i="12"/>
  <c r="L29" i="12"/>
  <c r="O28" i="12"/>
  <c r="L28" i="12"/>
  <c r="D28" i="12"/>
  <c r="D32" i="12" s="1"/>
  <c r="O27" i="12"/>
  <c r="L27" i="12"/>
  <c r="O26" i="12"/>
  <c r="L26" i="12"/>
  <c r="O25" i="12"/>
  <c r="L25" i="12"/>
  <c r="O24" i="12"/>
  <c r="L24" i="12"/>
  <c r="O23" i="12"/>
  <c r="L23" i="12"/>
  <c r="D23" i="12"/>
  <c r="D27" i="12" s="1"/>
  <c r="O22" i="12"/>
  <c r="L22" i="12"/>
  <c r="O21" i="12"/>
  <c r="L21" i="12"/>
  <c r="O20" i="12"/>
  <c r="L20" i="12"/>
  <c r="F82" i="12"/>
  <c r="E82" i="12"/>
  <c r="C82" i="12"/>
  <c r="M15" i="12"/>
  <c r="J15" i="12"/>
  <c r="H15" i="12"/>
  <c r="G15" i="12"/>
  <c r="O14" i="12"/>
  <c r="L14" i="12"/>
  <c r="O13" i="12"/>
  <c r="L13" i="12"/>
  <c r="D13" i="12"/>
  <c r="D17" i="12" s="1"/>
  <c r="O12" i="12"/>
  <c r="L12" i="12"/>
  <c r="O11" i="12"/>
  <c r="L11" i="12"/>
  <c r="O10" i="12"/>
  <c r="L10" i="12"/>
  <c r="O9" i="12"/>
  <c r="L9" i="12"/>
  <c r="O8" i="12"/>
  <c r="L8" i="12"/>
  <c r="O7" i="12"/>
  <c r="L7" i="12"/>
  <c r="D7" i="12"/>
  <c r="D12" i="12" s="1"/>
  <c r="O6" i="12"/>
  <c r="L6" i="12"/>
  <c r="O5" i="12"/>
  <c r="L5" i="12"/>
  <c r="O4" i="12"/>
  <c r="L4" i="12"/>
  <c r="F52" i="11"/>
  <c r="E52" i="11"/>
  <c r="C52" i="11"/>
  <c r="M45" i="11"/>
  <c r="J45" i="11"/>
  <c r="H45" i="11"/>
  <c r="G45" i="11"/>
  <c r="O44" i="11"/>
  <c r="L44" i="11"/>
  <c r="O43" i="11"/>
  <c r="L43" i="11"/>
  <c r="D43" i="11"/>
  <c r="D47" i="11" s="1"/>
  <c r="O42" i="11"/>
  <c r="L42" i="11"/>
  <c r="O41" i="11"/>
  <c r="L41" i="11"/>
  <c r="O40" i="11"/>
  <c r="L40" i="11"/>
  <c r="O39" i="11"/>
  <c r="L39" i="11"/>
  <c r="O38" i="11"/>
  <c r="L38" i="11"/>
  <c r="O37" i="11"/>
  <c r="L37" i="11"/>
  <c r="O36" i="11"/>
  <c r="L36" i="11"/>
  <c r="O35" i="11"/>
  <c r="L35" i="11"/>
  <c r="D35" i="11"/>
  <c r="M30" i="11"/>
  <c r="J30" i="11"/>
  <c r="H30" i="11"/>
  <c r="G30" i="11"/>
  <c r="O29" i="11"/>
  <c r="L29" i="11"/>
  <c r="O28" i="11"/>
  <c r="L28" i="11"/>
  <c r="D28" i="11"/>
  <c r="D32" i="11" s="1"/>
  <c r="O27" i="11"/>
  <c r="L27" i="11"/>
  <c r="O26" i="11"/>
  <c r="L26" i="11"/>
  <c r="O25" i="11"/>
  <c r="L25" i="11"/>
  <c r="O24" i="11"/>
  <c r="L24" i="11"/>
  <c r="O23" i="11"/>
  <c r="L23" i="11"/>
  <c r="O22" i="11"/>
  <c r="L22" i="11"/>
  <c r="O21" i="11"/>
  <c r="L21" i="11"/>
  <c r="O20" i="11"/>
  <c r="L20" i="11"/>
  <c r="D20" i="11"/>
  <c r="M15" i="11"/>
  <c r="J15" i="11"/>
  <c r="H15" i="11"/>
  <c r="G15" i="11"/>
  <c r="O14" i="11"/>
  <c r="L14" i="11"/>
  <c r="O13" i="11"/>
  <c r="L13" i="11"/>
  <c r="D13" i="11"/>
  <c r="D17" i="11" s="1"/>
  <c r="O12" i="11"/>
  <c r="L12" i="11"/>
  <c r="O11" i="11"/>
  <c r="L11" i="11"/>
  <c r="O10" i="11"/>
  <c r="L10" i="11"/>
  <c r="O9" i="11"/>
  <c r="L9" i="11"/>
  <c r="O8" i="11"/>
  <c r="L8" i="11"/>
  <c r="O7" i="11"/>
  <c r="L7" i="11"/>
  <c r="D7" i="11"/>
  <c r="D12" i="11" s="1"/>
  <c r="O6" i="11"/>
  <c r="L6" i="11"/>
  <c r="O5" i="11"/>
  <c r="L5" i="11"/>
  <c r="O4" i="11"/>
  <c r="L4" i="11"/>
  <c r="O15" i="14" l="1"/>
  <c r="O15" i="15"/>
  <c r="E45" i="14"/>
  <c r="E30" i="14"/>
  <c r="E15" i="14"/>
  <c r="E15" i="15"/>
  <c r="D12" i="15"/>
  <c r="D15" i="15"/>
  <c r="D16" i="15" s="1"/>
  <c r="G36" i="15" s="1"/>
  <c r="G38" i="15" s="1"/>
  <c r="L30" i="15"/>
  <c r="O30" i="15"/>
  <c r="D30" i="15"/>
  <c r="D31" i="15" s="1"/>
  <c r="G37" i="15" s="1"/>
  <c r="I37" i="15" s="1"/>
  <c r="N31" i="15"/>
  <c r="L15" i="15"/>
  <c r="N17" i="15" s="1"/>
  <c r="D32" i="15"/>
  <c r="E30" i="15" s="1"/>
  <c r="D14" i="14"/>
  <c r="D15" i="14" s="1"/>
  <c r="D16" i="14" s="1"/>
  <c r="G51" i="14" s="1"/>
  <c r="N31" i="14"/>
  <c r="N46" i="14"/>
  <c r="L15" i="14"/>
  <c r="O30" i="14"/>
  <c r="L30" i="14"/>
  <c r="O45" i="14"/>
  <c r="N16" i="14"/>
  <c r="L45" i="14"/>
  <c r="D29" i="14"/>
  <c r="D30" i="14" s="1"/>
  <c r="D31" i="14" s="1"/>
  <c r="G52" i="14" s="1"/>
  <c r="I52" i="14" s="1"/>
  <c r="D12" i="14"/>
  <c r="D44" i="14"/>
  <c r="D45" i="14" s="1"/>
  <c r="D46" i="14" s="1"/>
  <c r="G53" i="14" s="1"/>
  <c r="I53" i="14" s="1"/>
  <c r="L15" i="12"/>
  <c r="E75" i="12"/>
  <c r="D14" i="12"/>
  <c r="D15" i="12" s="1"/>
  <c r="D16" i="12" s="1"/>
  <c r="G82" i="12" s="1"/>
  <c r="E15" i="12"/>
  <c r="E45" i="12"/>
  <c r="E30" i="12"/>
  <c r="L75" i="12"/>
  <c r="O75" i="12"/>
  <c r="D60" i="12"/>
  <c r="D61" i="12" s="1"/>
  <c r="G85" i="12" s="1"/>
  <c r="I85" i="12" s="1"/>
  <c r="N61" i="12"/>
  <c r="D74" i="12"/>
  <c r="D75" i="12" s="1"/>
  <c r="D76" i="12" s="1"/>
  <c r="G86" i="12" s="1"/>
  <c r="I86" i="12" s="1"/>
  <c r="O60" i="12"/>
  <c r="D44" i="12"/>
  <c r="D45" i="12" s="1"/>
  <c r="D46" i="12" s="1"/>
  <c r="G84" i="12" s="1"/>
  <c r="I84" i="12" s="1"/>
  <c r="L60" i="12"/>
  <c r="N31" i="12"/>
  <c r="N46" i="12"/>
  <c r="D62" i="12"/>
  <c r="E60" i="12" s="1"/>
  <c r="L30" i="12"/>
  <c r="O30" i="12"/>
  <c r="D29" i="12"/>
  <c r="D30" i="12" s="1"/>
  <c r="D31" i="12" s="1"/>
  <c r="G83" i="12" s="1"/>
  <c r="I83" i="12" s="1"/>
  <c r="L45" i="12"/>
  <c r="O15" i="12"/>
  <c r="N16" i="12"/>
  <c r="O45" i="12"/>
  <c r="O45" i="11"/>
  <c r="N16" i="11"/>
  <c r="N46" i="11"/>
  <c r="O30" i="11"/>
  <c r="N31" i="11"/>
  <c r="D29" i="11"/>
  <c r="L15" i="11"/>
  <c r="O15" i="11"/>
  <c r="L30" i="11"/>
  <c r="L45" i="11"/>
  <c r="D44" i="11"/>
  <c r="D23" i="11"/>
  <c r="D14" i="11"/>
  <c r="D15" i="11" s="1"/>
  <c r="D16" i="11" s="1"/>
  <c r="E15" i="11"/>
  <c r="N32" i="12" l="1"/>
  <c r="N32" i="14"/>
  <c r="N47" i="14"/>
  <c r="I36" i="15"/>
  <c r="I38" i="15" s="1"/>
  <c r="N32" i="15"/>
  <c r="N17" i="14"/>
  <c r="G54" i="14"/>
  <c r="I51" i="14"/>
  <c r="I54" i="14" s="1"/>
  <c r="N77" i="12"/>
  <c r="I82" i="12"/>
  <c r="I87" i="12" s="1"/>
  <c r="G87" i="12"/>
  <c r="N47" i="12"/>
  <c r="N62" i="12"/>
  <c r="N17" i="12"/>
  <c r="N47" i="11"/>
  <c r="N32" i="11"/>
  <c r="N17" i="11"/>
  <c r="E30" i="11"/>
  <c r="D38" i="11"/>
  <c r="D27" i="11"/>
  <c r="D30" i="11"/>
  <c r="D31" i="11" s="1"/>
  <c r="D42" i="11" l="1"/>
  <c r="E45" i="11"/>
  <c r="D45" i="11"/>
  <c r="D46" i="11" s="1"/>
  <c r="G52" i="11" s="1"/>
  <c r="I52" i="11" s="1"/>
  <c r="M30" i="10" l="1"/>
  <c r="J30" i="10"/>
  <c r="H30" i="10"/>
  <c r="G30" i="10"/>
  <c r="O29" i="10"/>
  <c r="L29" i="10"/>
  <c r="O28" i="10"/>
  <c r="L28" i="10"/>
  <c r="D28" i="10"/>
  <c r="O27" i="10"/>
  <c r="L27" i="10"/>
  <c r="O26" i="10"/>
  <c r="L26" i="10"/>
  <c r="O25" i="10"/>
  <c r="L25" i="10"/>
  <c r="O24" i="10"/>
  <c r="L24" i="10"/>
  <c r="O23" i="10"/>
  <c r="L23" i="10"/>
  <c r="O22" i="10"/>
  <c r="L22" i="10"/>
  <c r="O21" i="10"/>
  <c r="L21" i="10"/>
  <c r="O20" i="10"/>
  <c r="L20" i="10"/>
  <c r="F37" i="10"/>
  <c r="E37" i="10"/>
  <c r="C37" i="10"/>
  <c r="M15" i="10"/>
  <c r="J15" i="10"/>
  <c r="H15" i="10"/>
  <c r="G15" i="10"/>
  <c r="O14" i="10"/>
  <c r="L14" i="10"/>
  <c r="O13" i="10"/>
  <c r="L13" i="10"/>
  <c r="D13" i="10"/>
  <c r="D17" i="10" s="1"/>
  <c r="O12" i="10"/>
  <c r="L12" i="10"/>
  <c r="O11" i="10"/>
  <c r="L11" i="10"/>
  <c r="O10" i="10"/>
  <c r="L10" i="10"/>
  <c r="O9" i="10"/>
  <c r="L9" i="10"/>
  <c r="O8" i="10"/>
  <c r="L8" i="10"/>
  <c r="O7" i="10"/>
  <c r="L7" i="10"/>
  <c r="D7" i="10"/>
  <c r="O6" i="10"/>
  <c r="L6" i="10"/>
  <c r="O5" i="10"/>
  <c r="L5" i="10"/>
  <c r="O4" i="10"/>
  <c r="L4" i="10"/>
  <c r="I22" i="7"/>
  <c r="F22" i="7"/>
  <c r="E22" i="7"/>
  <c r="C22" i="7"/>
  <c r="M15" i="7"/>
  <c r="J15" i="7"/>
  <c r="H15" i="7"/>
  <c r="G15" i="7"/>
  <c r="O14" i="7"/>
  <c r="L14" i="7"/>
  <c r="O13" i="7"/>
  <c r="L13" i="7"/>
  <c r="D13" i="7"/>
  <c r="D17" i="7" s="1"/>
  <c r="O12" i="7"/>
  <c r="L12" i="7"/>
  <c r="O11" i="7"/>
  <c r="L11" i="7"/>
  <c r="O10" i="7"/>
  <c r="L10" i="7"/>
  <c r="O9" i="7"/>
  <c r="L9" i="7"/>
  <c r="O8" i="7"/>
  <c r="L8" i="7"/>
  <c r="O7" i="7"/>
  <c r="L7" i="7"/>
  <c r="D7" i="7"/>
  <c r="D12" i="7" s="1"/>
  <c r="O6" i="7"/>
  <c r="L6" i="7"/>
  <c r="O5" i="7"/>
  <c r="L5" i="7"/>
  <c r="O4" i="7"/>
  <c r="L4" i="7"/>
  <c r="O15" i="7" l="1"/>
  <c r="N16" i="7"/>
  <c r="N31" i="10"/>
  <c r="L15" i="7"/>
  <c r="N17" i="7" s="1"/>
  <c r="E15" i="7"/>
  <c r="N16" i="10"/>
  <c r="D12" i="10"/>
  <c r="D23" i="10"/>
  <c r="D27" i="10" s="1"/>
  <c r="D32" i="10"/>
  <c r="E15" i="10"/>
  <c r="O30" i="10"/>
  <c r="O15" i="10"/>
  <c r="D14" i="10"/>
  <c r="D15" i="10" s="1"/>
  <c r="D16" i="10" s="1"/>
  <c r="L15" i="10"/>
  <c r="L30" i="10"/>
  <c r="D29" i="10"/>
  <c r="D30" i="10" s="1"/>
  <c r="D31" i="10" s="1"/>
  <c r="D14" i="7"/>
  <c r="D15" i="7" s="1"/>
  <c r="D16" i="7" s="1"/>
  <c r="G22" i="7" s="1"/>
  <c r="N32" i="10" l="1"/>
  <c r="N17" i="10"/>
  <c r="G37" i="10"/>
  <c r="I37" i="10" s="1"/>
  <c r="E30" i="10"/>
</calcChain>
</file>

<file path=xl/sharedStrings.xml><?xml version="1.0" encoding="utf-8"?>
<sst xmlns="http://schemas.openxmlformats.org/spreadsheetml/2006/main" count="1011" uniqueCount="121">
  <si>
    <t>zapotrzebowanie na CaO w t pow. gosp/wybranej działki</t>
  </si>
  <si>
    <t>weryfikacja ZDW</t>
  </si>
  <si>
    <t>wniosku</t>
  </si>
  <si>
    <t>I</t>
  </si>
  <si>
    <t>II</t>
  </si>
  <si>
    <t>III</t>
  </si>
  <si>
    <t>x</t>
  </si>
  <si>
    <t>Typ i odmiana wnioskowanego do zastosowania wapna nawozowego lub środka wapnująceg</t>
  </si>
  <si>
    <t>Masa wnioskowanego do
zastosowania czystego
składnika CaO lub
CaO+MgO
w t na 1 ha UR</t>
  </si>
  <si>
    <t>LP</t>
  </si>
  <si>
    <t>Obręby geodezyjne/
numery ewidencyjne
działek/ województwo
na których zostanie
zastosowane wapno
nawozowe lub środki
wapnujące</t>
  </si>
  <si>
    <t>Powierzchnia UR
o pH gleby ≤ 5,5
w ha
 na której planuję
zastosowanie wapna
nawozowego lub
środka wapnującego</t>
  </si>
  <si>
    <t>Stawka
jednostkowa
dofinansowa
nia w PLN</t>
  </si>
  <si>
    <t>Wysokość kwoty
dofinansowania w PLN</t>
  </si>
  <si>
    <t>wpisz wszystkie działki  wybrane do dofinansowania</t>
  </si>
  <si>
    <t>wpisz dane z faktury : typ odmiana, min zawartość CaO</t>
  </si>
  <si>
    <t xml:space="preserve"> UZUPEŁNIJ  TABELĘ WE WNIOSKU</t>
  </si>
  <si>
    <t>Dokument potrzebne do  do wyliczenia kwoty dofinansowania</t>
  </si>
  <si>
    <t>1 Weryfikacja zalecanej dawki wapna</t>
  </si>
  <si>
    <r>
      <t>II.</t>
    </r>
    <r>
      <rPr>
        <sz val="11"/>
        <color rgb="FF373737"/>
        <rFont val="Arial"/>
        <family val="2"/>
        <charset val="238"/>
      </rPr>
      <t> w przypadku zakupu nawozu w ilości poniżej zapotrzebowania na CaO+MgO wskazanego w zaleceniach nawozowych, dofinansowanie zostanie naliczone proporcjonalnie do zawartości czystego składnika.</t>
    </r>
  </si>
  <si>
    <r>
      <t>III.</t>
    </r>
    <r>
      <rPr>
        <sz val="11"/>
        <color rgb="FF373737"/>
        <rFont val="Arial"/>
        <family val="2"/>
        <charset val="238"/>
      </rPr>
      <t> zakupiona ilość nawozu powyżej zapotrzebowania na CaO+MgO nie zostanie dofinansowana.</t>
    </r>
  </si>
  <si>
    <t>2 Faktura zakupu nawozu</t>
  </si>
  <si>
    <r>
      <t>I.</t>
    </r>
    <r>
      <rPr>
        <sz val="11"/>
        <color rgb="FF373737"/>
        <rFont val="Arial"/>
        <family val="2"/>
        <charset val="238"/>
      </rPr>
      <t xml:space="preserve"> Rozliczona może być kwota nie większa niż wynikająca z faktury za zakup wapna lub środka wapnującego. </t>
    </r>
  </si>
  <si>
    <t>Jak wybrać wzór do  do wyliczenia kwoty dofinansowania?</t>
  </si>
  <si>
    <t>powierzchnia do dofinansowania</t>
  </si>
  <si>
    <t>całe gospodarstwo ,</t>
  </si>
  <si>
    <t xml:space="preserve"> wybrane działki</t>
  </si>
  <si>
    <t xml:space="preserve"> kilka faktur o tej samej minimalnej zawartości CaO i tej samej cenie</t>
  </si>
  <si>
    <t xml:space="preserve"> kilka faktur o różnej  minimalnej zawartości CaO . Nawozy zostaną zmieszane i zastosowane razem</t>
  </si>
  <si>
    <t xml:space="preserve"> kilka faktur o różnej  minimalnej zawartości CaO .</t>
  </si>
  <si>
    <t>Faktura zakupu</t>
  </si>
  <si>
    <t xml:space="preserve">wzór </t>
  </si>
  <si>
    <t>( dane te należy wpisać w wybranym wzorze)</t>
  </si>
  <si>
    <t xml:space="preserve"> z prawej strony arkusza jest tabelka pomocnicza  jeżeli chcemy zsumować dane z
  -kilku faktur o tej samej minimalnej zawartości CaO i tej samej cenie 1 t nawozu 
 -powierzchnię kilku  wybranych działek ( w tej sytuacji zmienia się średnia  dawka CaO w t/1ha  i tą dawkę wpisz w pozycji [b])</t>
  </si>
  <si>
    <t>Po wyborze  uzupełnij wybrany wzór  (1 ,2 lub 3 ) :</t>
  </si>
  <si>
    <t xml:space="preserve"> pozycja " UZUPEŁNIJ  TABELĘ WE WNIOSKU" wskazuje jak wypełnić tabelkę </t>
  </si>
  <si>
    <t>w tabeli wpisujemy w jednym wierszu wszystkie dane. 
W komórce 1 dotyczącej danych nawozu z faktur, wpisujemy wszystkie faktury.
W wierszu 6 dotyczącej kwoty dofinansowania wpisujemy sumę kwot dofinansowania  wybranych wariantów</t>
  </si>
  <si>
    <t xml:space="preserve">w tabeli wpisujemy w osobnych  wierszach  dane dotyczące poszczególnych faktur. ( jeden wiersz jedna faktura)
</t>
  </si>
  <si>
    <t>jedna faktura</t>
  </si>
  <si>
    <t>jeżeli  chcesz we wniosku umieścić tylko jedną działkę wpisz średnią dawkę CaO t/ha przypisaną tej działce</t>
  </si>
  <si>
    <t>kalkulator na 1fakturę zakupu</t>
  </si>
  <si>
    <t>Jak korzystać z kalkulatora ?</t>
  </si>
  <si>
    <t>Kalkulator może być pomocny przy wypełnieniu   wnioski - część C(  tabela)</t>
  </si>
  <si>
    <t>Zasady do wyliczenia kwoty dofinansowania zgodnie z programem</t>
  </si>
  <si>
    <t>dotyczy: pkt. 2 i 3</t>
  </si>
  <si>
    <t xml:space="preserve">dotyczy :wzór 2 </t>
  </si>
  <si>
    <t>dotyczy: wzór 3</t>
  </si>
  <si>
    <t>Informacja dla płatnika podatku VAT</t>
  </si>
  <si>
    <t>kolumna 1</t>
  </si>
  <si>
    <t>kolumna 3</t>
  </si>
  <si>
    <t>wpisz w kolumnach :</t>
  </si>
  <si>
    <t>wpisz  obręby i nr.ewidencyjne wszystkie działki  wybrane do dofinansowania</t>
  </si>
  <si>
    <t xml:space="preserve"> Wysokość Kwoty   dofinansowania dla podatnika  podatku VAT 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</si>
  <si>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jedna  faktura</t>
    </r>
    <r>
      <rPr>
        <sz val="12"/>
        <rFont val="Calibri"/>
        <family val="2"/>
        <charset val="238"/>
        <scheme val="minor"/>
      </rPr>
      <t xml:space="preserve"> ( lub kilka faktur o tej samej min zawartości CaO i tej samej cenie za t)</t>
    </r>
    <r>
      <rPr>
        <b/>
        <sz val="14"/>
        <rFont val="Calibri"/>
        <family val="2"/>
        <charset val="238"/>
        <scheme val="minor"/>
      </rPr>
      <t xml:space="preserve"> zakupu  dla całego  gospodarstwa lub wybranych działek </t>
    </r>
  </si>
  <si>
    <t xml:space="preserve">tabelki pomocnicze do wyliczenia : </t>
  </si>
  <si>
    <t>nr wniosku wg
 książki kancelaryjnej OSChR</t>
  </si>
  <si>
    <t xml:space="preserve">  ……....D   /2019</t>
  </si>
  <si>
    <t>jeżeli  jest kilka faktur  na takie samo wapno lub środek wapnujący</t>
  </si>
  <si>
    <t xml:space="preserve"> powierzchni  gospodarstwa , na którym zostanie zastosowane wapno lub środek wapnujący    </t>
  </si>
  <si>
    <t xml:space="preserve">  wpisz dane z :</t>
  </si>
  <si>
    <t>uzupełnij pozycje  A,B,C,D,E,F,G</t>
  </si>
  <si>
    <t xml:space="preserve">suma kwot t brutto z faktur </t>
  </si>
  <si>
    <t xml:space="preserve">ilość  CaO  na fakturze [c] </t>
  </si>
  <si>
    <t xml:space="preserve">powierzchnia wybranej działki </t>
  </si>
  <si>
    <t>dawkowanie 
CaO (CaO+MgO)  w t /1ha 
 z WZDW</t>
  </si>
  <si>
    <t xml:space="preserve">zapotrzebowanie  CaO dla  danej działki </t>
  </si>
  <si>
    <t>wybierz z listy</t>
  </si>
  <si>
    <t>Faktury 1</t>
  </si>
  <si>
    <t>Nie</t>
  </si>
  <si>
    <t>ilość zakupionego CaO w t jest w stosunku do zapotrzebowania na WZDW</t>
  </si>
  <si>
    <t>ilość zakupionego CaO( lub CaO+MgO) w t na fakturze</t>
  </si>
  <si>
    <t>cena 1t CaO wg   faktury</t>
  </si>
  <si>
    <t xml:space="preserve"> WPISZ W F</t>
  </si>
  <si>
    <t xml:space="preserve"> WPISZ WD</t>
  </si>
  <si>
    <t xml:space="preserve"> suma powierzchnia wybranych  działekbw ha o pH &lt;5,5 </t>
  </si>
  <si>
    <t xml:space="preserve"> WPISZ W B</t>
  </si>
  <si>
    <t xml:space="preserve">Koszt zakupu </t>
  </si>
  <si>
    <t xml:space="preserve">średnia dawka CaO w t /1ha      </t>
  </si>
  <si>
    <t xml:space="preserve"> WPISZ W C</t>
  </si>
  <si>
    <t>8% VAT</t>
  </si>
  <si>
    <t>Faktury 2</t>
  </si>
  <si>
    <t>uzupełnij pozycje D,E,F</t>
  </si>
  <si>
    <t>Faktury 3</t>
  </si>
  <si>
    <t>Tak</t>
  </si>
  <si>
    <r>
      <rPr>
        <b/>
        <sz val="11"/>
        <color theme="1"/>
        <rFont val="Calibri"/>
        <family val="2"/>
        <charset val="238"/>
        <scheme val="minor"/>
      </rPr>
      <t xml:space="preserve"> [B]</t>
    </r>
    <r>
      <rPr>
        <sz val="11"/>
        <color theme="1"/>
        <rFont val="Calibri"/>
        <family val="2"/>
        <scheme val="minor"/>
      </rPr>
      <t xml:space="preserve">-powierzchnia gospodarstwa/wybranej działki w ha o  &lt;5,5 </t>
    </r>
  </si>
  <si>
    <r>
      <rPr>
        <b/>
        <sz val="11"/>
        <color theme="1"/>
        <rFont val="Calibri"/>
        <family val="2"/>
        <charset val="238"/>
        <scheme val="minor"/>
      </rPr>
      <t xml:space="preserve"> [C]</t>
    </r>
    <r>
      <rPr>
        <sz val="11"/>
        <color theme="1"/>
        <rFont val="Calibri"/>
        <family val="2"/>
        <scheme val="minor"/>
      </rPr>
      <t>-średnia dawka CaO w t /1ha   dla powierzchni objętej dofinansowaniem</t>
    </r>
  </si>
  <si>
    <r>
      <rPr>
        <b/>
        <sz val="11"/>
        <color theme="1"/>
        <rFont val="Calibri"/>
        <family val="2"/>
        <charset val="238"/>
        <scheme val="minor"/>
      </rPr>
      <t xml:space="preserve"> [D]</t>
    </r>
    <r>
      <rPr>
        <sz val="11"/>
        <color theme="1"/>
        <rFont val="Calibri"/>
        <family val="2"/>
        <scheme val="minor"/>
      </rPr>
      <t>-ilość zakupionego nawozu w t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</si>
  <si>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[E]</t>
    </r>
    <r>
      <rPr>
        <sz val="11"/>
        <color theme="1"/>
        <rFont val="Calibri"/>
        <family val="2"/>
        <scheme val="minor"/>
      </rPr>
      <t>- zawartość CaO w % na fakturze</t>
    </r>
  </si>
  <si>
    <r>
      <rPr>
        <b/>
        <sz val="11"/>
        <color theme="1"/>
        <rFont val="Calibri"/>
        <family val="2"/>
        <charset val="238"/>
        <scheme val="minor"/>
      </rPr>
      <t xml:space="preserve"> [F]-</t>
    </r>
    <r>
      <rPr>
        <sz val="11"/>
        <color theme="1"/>
        <rFont val="Calibri"/>
        <family val="2"/>
        <scheme val="minor"/>
      </rPr>
      <t>kwota faktury zakupu wapna</t>
    </r>
  </si>
  <si>
    <t>z Weryfikacji zalecanej dawki wapna wpisz [B], [C]</t>
  </si>
  <si>
    <t>Wybierz  Kwotę dofinansowania do gospodarstwa ( wybrać 300,200lub100) [A]</t>
  </si>
  <si>
    <t>z faktury zakupu wpisz [D],[E],[F]</t>
  </si>
  <si>
    <t>kalkulator na 2, 3 faktury zakupu</t>
  </si>
  <si>
    <t>przy&lt; faktura zakupu nr 2 i 3&gt; uzupełniamy  pozycje [D],[E],[F]</t>
  </si>
  <si>
    <t xml:space="preserve">wpisz dane: 
typ odmiana, min zawartość CaO 
 z faktury 1
 z faktury 2 
 z faktury3
</t>
  </si>
  <si>
    <t xml:space="preserve">wpisz dane: 
typ odmiana, min zawartość CaO 
 z faktury 1
 z faktury 2
</t>
  </si>
  <si>
    <t>Podatnikowi podatku VAT przysługuje kwota netto dofinansowania[kwota brutto/1,08] .
Wybierz  Tak lub Nie  [G]</t>
  </si>
  <si>
    <r>
      <t>stawka  w zł ( z wyboru związana z wielkością gospodarstwa )            [</t>
    </r>
    <r>
      <rPr>
        <sz val="12"/>
        <color theme="1"/>
        <rFont val="Calibri"/>
        <family val="2"/>
        <charset val="238"/>
        <scheme val="minor"/>
      </rPr>
      <t>A]</t>
    </r>
  </si>
  <si>
    <r>
      <t xml:space="preserve">powierzchnia gospodarstwa/wybranej działki w ha o  &lt;5,5               </t>
    </r>
    <r>
      <rPr>
        <sz val="12"/>
        <color theme="1"/>
        <rFont val="Calibri"/>
        <family val="2"/>
        <charset val="238"/>
        <scheme val="minor"/>
      </rPr>
      <t xml:space="preserve">   [</t>
    </r>
    <r>
      <rPr>
        <b/>
        <sz val="12"/>
        <color theme="1"/>
        <rFont val="Calibri"/>
        <family val="2"/>
        <charset val="238"/>
        <scheme val="minor"/>
      </rPr>
      <t xml:space="preserve"> B]</t>
    </r>
  </si>
  <si>
    <r>
      <t xml:space="preserve">średnia dawka CaO w t /1ha                        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[</t>
    </r>
    <r>
      <rPr>
        <b/>
        <sz val="12"/>
        <color theme="1"/>
        <rFont val="Calibri"/>
        <family val="2"/>
        <charset val="238"/>
        <scheme val="minor"/>
      </rPr>
      <t>C]</t>
    </r>
  </si>
  <si>
    <r>
      <t xml:space="preserve">ilość zakupionego nawozu w t na fakturze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[D]</t>
    </r>
  </si>
  <si>
    <r>
      <t>zawartość CaO( lub CaO+MgO) w % na fakturze                                     [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E]</t>
    </r>
  </si>
  <si>
    <r>
      <rPr>
        <sz val="12"/>
        <color theme="1"/>
        <rFont val="Calibri"/>
        <family val="2"/>
        <charset val="238"/>
        <scheme val="minor"/>
      </rPr>
      <t xml:space="preserve">kwota brutto  faktury zakupu wapna/ środka wapnującego                [ </t>
    </r>
    <r>
      <rPr>
        <b/>
        <sz val="12"/>
        <color theme="1"/>
        <rFont val="Calibri"/>
        <family val="2"/>
        <charset val="238"/>
        <scheme val="minor"/>
      </rPr>
      <t>F]</t>
    </r>
  </si>
  <si>
    <t>Gospodarstwo rozliczające podatek VAT                    [G]</t>
  </si>
  <si>
    <t>Faktury 4</t>
  </si>
  <si>
    <t>Faktury 5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</si>
  <si>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5  faktur (r o różnej   min zawartości CaO i  cenie) zakupu   nie mieszane nawozy ze sobą  na różne pola</t>
    </r>
  </si>
  <si>
    <t>całe gospodarstwo( lub wybrane działki) 2 faktury o różnej min  zawartości CaO ( nawozy zostana zmieszane)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</si>
  <si>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3  faktur (r o różnej   min zawartości CaO i  cenie) zakupu   nie mieszane nawozy ze sobą  na różne pola</t>
    </r>
  </si>
  <si>
    <t>kalkulator na 2 do 5 faktur zakupu</t>
  </si>
  <si>
    <t>B</t>
  </si>
  <si>
    <t>C</t>
  </si>
  <si>
    <t>D</t>
  </si>
  <si>
    <t>E</t>
  </si>
  <si>
    <t>F</t>
  </si>
  <si>
    <t>kwota brutto dofinansowania  wg zakupu CaO</t>
  </si>
  <si>
    <t>kwota  brutto wskazana do dofinansowania</t>
  </si>
  <si>
    <t xml:space="preserve">suma kwot brutto z faktur </t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</si>
  <si>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>całe gospodarstwo( lub wybrane działki) 3 faktury o różnej min  zawartości CaO ( nawozy zostana zmieszane)</t>
    </r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</si>
  <si>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2  faktur (r o różnej   min zawartości CaO i  cenie) zakupu   nie mieszane nawozy ze sobą  na różne pola</t>
    </r>
  </si>
  <si>
    <r>
      <t xml:space="preserve">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do 4  faktur (r o różnej   min zawartości CaO i  cenie) zakupu   nie mieszane nawozy ze sobą  na różne pola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</si>
</sst>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;[Red]#,##0.00\ &quot;zł&quot;"/>
    <numFmt numFmtId="165" formatCode="#,##0_ ;[Red]\-#,##0\ "/>
    <numFmt numFmtId="166" formatCode="#,##0.00\ &quot;zł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73737"/>
      <name val="Inherit"/>
    </font>
    <font>
      <sz val="11"/>
      <color rgb="FF373737"/>
      <name val="Arial"/>
      <family val="2"/>
      <charset val="238"/>
    </font>
    <font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1"/>
      <color theme="5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5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6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87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1" xfId="0" applyBorder="1"/>
    <xf numFmtId="0" fontId="8" fillId="0" borderId="1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5" fillId="0" borderId="0" xfId="0" applyFont="1"/>
    <xf numFmtId="0" fontId="9" fillId="0" borderId="1" xfId="0" applyFont="1" applyBorder="1" applyAlignment="1">
      <alignment horizontal="left" vertical="top"/>
    </xf>
    <xf numFmtId="0" fontId="26" fillId="14" borderId="1" xfId="0" applyFont="1" applyFill="1" applyBorder="1" applyAlignment="1">
      <alignment horizontal="center" vertical="center"/>
    </xf>
    <xf numFmtId="0" fontId="27" fillId="0" borderId="0" xfId="0" applyFont="1"/>
    <xf numFmtId="2" fontId="26" fillId="8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26" fillId="1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2" fontId="8" fillId="0" borderId="0" xfId="0" applyNumberFormat="1" applyFont="1"/>
    <xf numFmtId="2" fontId="26" fillId="5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0" fontId="9" fillId="0" borderId="0" xfId="0" applyNumberFormat="1" applyFont="1"/>
    <xf numFmtId="8" fontId="26" fillId="3" borderId="1" xfId="0" applyNumberFormat="1" applyFont="1" applyFill="1" applyBorder="1" applyAlignment="1">
      <alignment horizontal="center" vertical="center"/>
    </xf>
    <xf numFmtId="8" fontId="9" fillId="0" borderId="0" xfId="0" applyNumberFormat="1" applyFont="1"/>
    <xf numFmtId="0" fontId="10" fillId="16" borderId="0" xfId="0" applyFont="1" applyFill="1" applyAlignment="1">
      <alignment vertical="center"/>
    </xf>
    <xf numFmtId="0" fontId="28" fillId="7" borderId="3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0" fontId="17" fillId="0" borderId="0" xfId="0" applyFont="1"/>
    <xf numFmtId="8" fontId="13" fillId="16" borderId="1" xfId="0" applyNumberFormat="1" applyFont="1" applyFill="1" applyBorder="1" applyAlignment="1">
      <alignment horizontal="center" vertical="center" wrapText="1"/>
    </xf>
    <xf numFmtId="8" fontId="9" fillId="16" borderId="0" xfId="0" applyNumberFormat="1" applyFont="1" applyFill="1" applyAlignment="1">
      <alignment wrapText="1"/>
    </xf>
    <xf numFmtId="8" fontId="9" fillId="0" borderId="0" xfId="0" applyNumberFormat="1" applyFont="1" applyAlignment="1">
      <alignment wrapText="1"/>
    </xf>
    <xf numFmtId="0" fontId="0" fillId="16" borderId="3" xfId="0" applyFill="1" applyBorder="1"/>
    <xf numFmtId="0" fontId="0" fillId="16" borderId="2" xfId="0" applyFill="1" applyBorder="1" applyAlignment="1">
      <alignment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2" fontId="14" fillId="16" borderId="0" xfId="0" applyNumberFormat="1" applyFont="1" applyFill="1" applyAlignment="1">
      <alignment vertical="center" wrapText="1"/>
    </xf>
    <xf numFmtId="2" fontId="24" fillId="0" borderId="0" xfId="0" applyNumberFormat="1" applyFont="1" applyAlignment="1">
      <alignment vertical="center" wrapText="1"/>
    </xf>
    <xf numFmtId="8" fontId="14" fillId="16" borderId="1" xfId="0" applyNumberFormat="1" applyFont="1" applyFill="1" applyBorder="1" applyAlignment="1">
      <alignment horizontal="center" vertical="center"/>
    </xf>
    <xf numFmtId="8" fontId="14" fillId="16" borderId="0" xfId="0" applyNumberFormat="1" applyFont="1" applyFill="1" applyAlignment="1">
      <alignment vertical="center"/>
    </xf>
    <xf numFmtId="8" fontId="9" fillId="0" borderId="0" xfId="0" applyNumberFormat="1" applyFont="1" applyAlignment="1">
      <alignment vertical="center"/>
    </xf>
    <xf numFmtId="0" fontId="32" fillId="0" borderId="0" xfId="0" applyFont="1"/>
    <xf numFmtId="0" fontId="2" fillId="16" borderId="4" xfId="0" applyFont="1" applyFill="1" applyBorder="1"/>
    <xf numFmtId="0" fontId="2" fillId="16" borderId="4" xfId="0" applyFont="1" applyFill="1" applyBorder="1" applyAlignment="1">
      <alignment horizontal="left" vertical="center" wrapText="1"/>
    </xf>
    <xf numFmtId="8" fontId="30" fillId="0" borderId="1" xfId="0" applyNumberFormat="1" applyFont="1" applyBorder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166" fontId="0" fillId="3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35" fillId="0" borderId="0" xfId="2" applyFont="1" applyFill="1" applyBorder="1" applyAlignment="1"/>
    <xf numFmtId="2" fontId="0" fillId="0" borderId="1" xfId="0" applyNumberFormat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164" fontId="36" fillId="16" borderId="0" xfId="0" applyNumberFormat="1" applyFont="1" applyFill="1"/>
    <xf numFmtId="164" fontId="37" fillId="0" borderId="0" xfId="0" applyNumberFormat="1" applyFont="1"/>
    <xf numFmtId="164" fontId="38" fillId="16" borderId="0" xfId="0" applyNumberFormat="1" applyFont="1" applyFill="1" applyAlignment="1">
      <alignment horizontal="center" vertical="top"/>
    </xf>
    <xf numFmtId="2" fontId="39" fillId="8" borderId="1" xfId="0" applyNumberFormat="1" applyFont="1" applyFill="1" applyBorder="1"/>
    <xf numFmtId="0" fontId="40" fillId="0" borderId="0" xfId="0" applyFont="1"/>
    <xf numFmtId="8" fontId="40" fillId="16" borderId="0" xfId="0" applyNumberFormat="1" applyFont="1" applyFill="1"/>
    <xf numFmtId="0" fontId="32" fillId="15" borderId="1" xfId="0" applyFont="1" applyFill="1" applyBorder="1"/>
    <xf numFmtId="164" fontId="24" fillId="0" borderId="0" xfId="0" applyNumberFormat="1" applyFont="1" applyAlignment="1">
      <alignment wrapText="1"/>
    </xf>
    <xf numFmtId="0" fontId="0" fillId="9" borderId="6" xfId="0" applyFill="1" applyBorder="1"/>
    <xf numFmtId="0" fontId="4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9" fillId="17" borderId="1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2" fontId="42" fillId="0" borderId="0" xfId="0" applyNumberFormat="1" applyFont="1" applyAlignment="1">
      <alignment horizontal="center" vertical="center" wrapText="1"/>
    </xf>
    <xf numFmtId="2" fontId="42" fillId="0" borderId="0" xfId="0" applyNumberFormat="1" applyFont="1" applyAlignment="1">
      <alignment wrapText="1"/>
    </xf>
    <xf numFmtId="0" fontId="43" fillId="0" borderId="1" xfId="0" applyFont="1" applyBorder="1"/>
    <xf numFmtId="164" fontId="44" fillId="0" borderId="0" xfId="0" applyNumberFormat="1" applyFont="1"/>
    <xf numFmtId="0" fontId="44" fillId="0" borderId="0" xfId="0" applyFont="1"/>
    <xf numFmtId="2" fontId="44" fillId="4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1" fillId="16" borderId="1" xfId="0" applyFont="1" applyFill="1" applyBorder="1" applyAlignment="1">
      <alignment wrapText="1"/>
    </xf>
    <xf numFmtId="2" fontId="32" fillId="15" borderId="1" xfId="0" applyNumberFormat="1" applyFont="1" applyFill="1" applyBorder="1"/>
    <xf numFmtId="2" fontId="0" fillId="15" borderId="1" xfId="0" applyNumberFormat="1" applyFill="1" applyBorder="1" applyAlignment="1">
      <alignment horizontal="center"/>
    </xf>
    <xf numFmtId="2" fontId="6" fillId="16" borderId="1" xfId="0" applyNumberFormat="1" applyFont="1" applyFill="1" applyBorder="1" applyAlignment="1">
      <alignment vertical="center" wrapText="1"/>
    </xf>
    <xf numFmtId="2" fontId="0" fillId="16" borderId="1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16" borderId="1" xfId="0" applyNumberFormat="1" applyFont="1" applyFill="1" applyBorder="1" applyAlignment="1">
      <alignment horizontal="center" vertical="center" wrapText="1"/>
    </xf>
    <xf numFmtId="2" fontId="7" fillId="16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6" borderId="1" xfId="0" applyNumberFormat="1" applyFont="1" applyFill="1" applyBorder="1" applyAlignment="1">
      <alignment vertical="center"/>
    </xf>
    <xf numFmtId="2" fontId="0" fillId="6" borderId="0" xfId="0" applyNumberFormat="1" applyFont="1" applyFill="1" applyAlignment="1">
      <alignment vertical="center"/>
    </xf>
    <xf numFmtId="2" fontId="45" fillId="0" borderId="1" xfId="0" applyNumberFormat="1" applyFont="1" applyBorder="1" applyAlignment="1">
      <alignment horizontal="center" vertical="center"/>
    </xf>
    <xf numFmtId="2" fontId="0" fillId="16" borderId="1" xfId="0" applyNumberFormat="1" applyFont="1" applyFill="1" applyBorder="1" applyAlignment="1">
      <alignment vertical="center" wrapText="1"/>
    </xf>
    <xf numFmtId="2" fontId="31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Alignment="1">
      <alignment horizontal="center" vertical="center"/>
    </xf>
    <xf numFmtId="2" fontId="0" fillId="16" borderId="1" xfId="0" applyNumberFormat="1" applyFont="1" applyFill="1" applyBorder="1" applyAlignment="1">
      <alignment horizontal="center" vertical="center" wrapText="1"/>
    </xf>
    <xf numFmtId="2" fontId="6" fillId="16" borderId="1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0" fillId="16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8" fontId="0" fillId="16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8" fontId="0" fillId="16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2" fontId="17" fillId="6" borderId="0" xfId="0" applyNumberFormat="1" applyFont="1" applyFill="1" applyAlignment="1">
      <alignment horizontal="center" vertical="center"/>
    </xf>
    <xf numFmtId="2" fontId="17" fillId="16" borderId="1" xfId="0" applyNumberFormat="1" applyFont="1" applyFill="1" applyBorder="1" applyAlignment="1">
      <alignment horizontal="center" vertical="center" wrapText="1"/>
    </xf>
    <xf numFmtId="2" fontId="46" fillId="16" borderId="1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2" fontId="17" fillId="16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9" borderId="6" xfId="0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17" fillId="0" borderId="7" xfId="0" applyFont="1" applyBorder="1" applyAlignment="1">
      <alignment horizontal="right"/>
    </xf>
    <xf numFmtId="0" fontId="9" fillId="0" borderId="1" xfId="0" applyFont="1" applyBorder="1" applyAlignment="1">
      <alignment horizontal="left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0" fillId="16" borderId="6" xfId="0" applyFill="1" applyBorder="1" applyAlignment="1">
      <alignment horizontal="right" vertical="center"/>
    </xf>
    <xf numFmtId="0" fontId="0" fillId="16" borderId="9" xfId="0" applyFill="1" applyBorder="1" applyAlignment="1">
      <alignment horizontal="right" vertical="center"/>
    </xf>
    <xf numFmtId="0" fontId="14" fillId="13" borderId="0" xfId="0" applyFont="1" applyFill="1" applyAlignment="1">
      <alignment horizontal="center"/>
    </xf>
  </cellXfs>
  <cellStyles count="3">
    <cellStyle name="Hiperłącze" xfId="2" builtinId="8"/>
    <cellStyle name="Normalny" xfId="0" builtinId="0"/>
    <cellStyle name="Tekst objaśnienia" xfId="1" builtinId="53"/>
  </cellStyles>
  <dxfs count="51"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505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zoomScale="93" zoomScaleNormal="93" workbookViewId="0">
      <selection activeCell="H28" sqref="H28"/>
    </sheetView>
  </sheetViews>
  <sheetFormatPr defaultColWidth="8.85546875" defaultRowHeight="15"/>
  <cols>
    <col min="1" max="1" width="12.140625" style="14" customWidth="1"/>
    <col min="2" max="16384" width="8.85546875" style="14"/>
  </cols>
  <sheetData>
    <row r="1" spans="1:21" ht="18.75">
      <c r="A1" s="151" t="s">
        <v>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"/>
      <c r="P1" s="15"/>
      <c r="Q1" s="15"/>
      <c r="R1" s="15"/>
      <c r="S1" s="15"/>
      <c r="T1" s="15"/>
      <c r="U1" s="15"/>
    </row>
    <row r="2" spans="1:21" ht="9.6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>
      <c r="A3" s="20" t="s">
        <v>42</v>
      </c>
      <c r="B3" s="20"/>
      <c r="C3" s="20"/>
      <c r="D3" s="20"/>
      <c r="E3" s="20"/>
      <c r="F3" s="20"/>
      <c r="G3" s="19"/>
      <c r="H3" s="19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9.6" customHeight="1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56" t="s">
        <v>43</v>
      </c>
      <c r="B5" s="156"/>
      <c r="C5" s="156"/>
      <c r="D5" s="156"/>
      <c r="E5" s="156"/>
      <c r="F5" s="156"/>
      <c r="G5" s="156"/>
      <c r="H5" s="156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8" customHeight="1">
      <c r="A6" s="163" t="s">
        <v>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</row>
    <row r="7" spans="1:21" ht="27" customHeight="1">
      <c r="A7" s="163" t="s">
        <v>19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1" ht="18" customHeight="1">
      <c r="A8" s="163" t="s">
        <v>20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</row>
    <row r="9" spans="1:2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>
      <c r="A10" s="17" t="s">
        <v>17</v>
      </c>
      <c r="B10" s="15"/>
      <c r="C10" s="15"/>
      <c r="D10" s="15"/>
      <c r="E10" s="15"/>
      <c r="F10" s="15"/>
      <c r="G10" s="15" t="s">
        <v>32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>
      <c r="A11" s="164" t="s">
        <v>18</v>
      </c>
      <c r="B11" s="164"/>
      <c r="C11" s="164"/>
      <c r="D11" s="16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>
      <c r="A12" s="165" t="s">
        <v>84</v>
      </c>
      <c r="B12" s="166"/>
      <c r="C12" s="166"/>
      <c r="D12" s="166"/>
      <c r="E12" s="166"/>
      <c r="F12" s="16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>
      <c r="A13" s="165" t="s">
        <v>85</v>
      </c>
      <c r="B13" s="166"/>
      <c r="C13" s="166"/>
      <c r="D13" s="166"/>
      <c r="E13" s="166"/>
      <c r="F13" s="166"/>
      <c r="G13" s="166"/>
      <c r="H13" s="1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>
      <c r="A14" s="168" t="s">
        <v>21</v>
      </c>
      <c r="B14" s="168"/>
      <c r="C14" s="168"/>
      <c r="D14" s="168"/>
      <c r="E14" s="168"/>
      <c r="F14" s="16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>
      <c r="A15" s="165" t="s">
        <v>86</v>
      </c>
      <c r="B15" s="166"/>
      <c r="C15" s="166"/>
      <c r="D15" s="166"/>
      <c r="E15" s="166"/>
      <c r="F15" s="166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>
      <c r="A16" s="165" t="s">
        <v>87</v>
      </c>
      <c r="B16" s="166"/>
      <c r="C16" s="166"/>
      <c r="D16" s="166"/>
      <c r="E16" s="166"/>
      <c r="F16" s="16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169" t="s">
        <v>88</v>
      </c>
      <c r="B17" s="170"/>
      <c r="C17" s="170"/>
      <c r="D17" s="170"/>
      <c r="E17" s="170"/>
      <c r="F17" s="17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1:21">
      <c r="A19" s="17" t="s">
        <v>23</v>
      </c>
    </row>
    <row r="20" spans="1:21" s="18" customFormat="1" ht="14.45" customHeight="1">
      <c r="A20" s="13" t="s">
        <v>31</v>
      </c>
      <c r="B20" s="167" t="s">
        <v>30</v>
      </c>
      <c r="C20" s="167"/>
      <c r="D20" s="167" t="s">
        <v>24</v>
      </c>
      <c r="E20" s="167"/>
      <c r="F20" s="167"/>
      <c r="G20" s="13" t="s">
        <v>31</v>
      </c>
      <c r="H20" s="167" t="s">
        <v>30</v>
      </c>
      <c r="I20" s="167"/>
      <c r="J20" s="167" t="s">
        <v>24</v>
      </c>
      <c r="K20" s="167"/>
      <c r="L20" s="167"/>
      <c r="M20" s="13" t="s">
        <v>31</v>
      </c>
      <c r="N20" s="167" t="s">
        <v>30</v>
      </c>
      <c r="O20" s="167"/>
      <c r="P20" s="167" t="s">
        <v>24</v>
      </c>
      <c r="Q20" s="167"/>
      <c r="R20" s="167"/>
    </row>
    <row r="21" spans="1:21" s="18" customFormat="1" ht="18" customHeight="1">
      <c r="A21" s="152" t="s">
        <v>3</v>
      </c>
      <c r="B21" s="144" t="s">
        <v>38</v>
      </c>
      <c r="C21" s="144"/>
      <c r="D21" s="144" t="s">
        <v>25</v>
      </c>
      <c r="E21" s="144"/>
      <c r="F21" s="144"/>
      <c r="G21" s="157" t="s">
        <v>4</v>
      </c>
      <c r="H21" s="144" t="s">
        <v>28</v>
      </c>
      <c r="I21" s="144"/>
      <c r="J21" s="144" t="s">
        <v>25</v>
      </c>
      <c r="K21" s="144"/>
      <c r="L21" s="144"/>
      <c r="M21" s="160" t="s">
        <v>5</v>
      </c>
      <c r="N21" s="144" t="s">
        <v>29</v>
      </c>
      <c r="O21" s="144"/>
      <c r="P21" s="144" t="s">
        <v>26</v>
      </c>
      <c r="Q21" s="144"/>
      <c r="R21" s="144"/>
    </row>
    <row r="22" spans="1:21" s="18" customFormat="1" ht="60" customHeight="1">
      <c r="A22" s="153"/>
      <c r="B22" s="144" t="s">
        <v>27</v>
      </c>
      <c r="C22" s="144"/>
      <c r="D22" s="144" t="s">
        <v>26</v>
      </c>
      <c r="E22" s="144"/>
      <c r="F22" s="144"/>
      <c r="G22" s="158"/>
      <c r="H22" s="144"/>
      <c r="I22" s="144"/>
      <c r="J22" s="144" t="s">
        <v>26</v>
      </c>
      <c r="K22" s="144"/>
      <c r="L22" s="144"/>
      <c r="M22" s="161"/>
      <c r="N22" s="144"/>
      <c r="O22" s="144"/>
      <c r="P22" s="144"/>
      <c r="Q22" s="144"/>
      <c r="R22" s="144"/>
    </row>
    <row r="23" spans="1:21" s="18" customFormat="1">
      <c r="A23" s="154"/>
      <c r="B23" s="155" t="s">
        <v>40</v>
      </c>
      <c r="C23" s="155"/>
      <c r="D23" s="155"/>
      <c r="E23" s="155"/>
      <c r="F23" s="155"/>
      <c r="G23" s="159"/>
      <c r="H23" s="155" t="s">
        <v>92</v>
      </c>
      <c r="I23" s="155"/>
      <c r="J23" s="155"/>
      <c r="K23" s="155"/>
      <c r="L23" s="155"/>
      <c r="M23" s="162"/>
      <c r="N23" s="155" t="s">
        <v>109</v>
      </c>
      <c r="O23" s="155"/>
      <c r="P23" s="155"/>
      <c r="Q23" s="155"/>
      <c r="R23" s="155"/>
    </row>
    <row r="24" spans="1:21" s="18" customFormat="1" ht="23.45" customHeight="1">
      <c r="A24" s="148" t="s">
        <v>34</v>
      </c>
      <c r="B24" s="148"/>
      <c r="C24" s="148"/>
      <c r="D24" s="148"/>
      <c r="E24" s="148"/>
      <c r="F24" s="148"/>
      <c r="G24" s="148"/>
      <c r="H24" s="148"/>
    </row>
    <row r="25" spans="1:21" s="18" customFormat="1" ht="20.45" customHeight="1">
      <c r="A25" s="18">
        <v>1</v>
      </c>
      <c r="B25" s="148" t="s">
        <v>90</v>
      </c>
      <c r="C25" s="148"/>
      <c r="D25" s="148"/>
      <c r="E25" s="148"/>
      <c r="F25" s="148"/>
      <c r="G25" s="148"/>
      <c r="H25" s="148"/>
      <c r="I25" s="148"/>
    </row>
    <row r="26" spans="1:21" s="18" customFormat="1" ht="17.45" customHeight="1">
      <c r="A26" s="18">
        <v>2</v>
      </c>
      <c r="B26" s="148" t="s">
        <v>89</v>
      </c>
      <c r="C26" s="148"/>
      <c r="D26" s="148"/>
      <c r="E26" s="148"/>
      <c r="F26" s="148"/>
      <c r="G26" s="148"/>
      <c r="H26" s="148"/>
      <c r="I26" s="148"/>
    </row>
    <row r="27" spans="1:21" s="18" customFormat="1" ht="17.45" customHeight="1">
      <c r="B27" s="147" t="s">
        <v>39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</row>
    <row r="28" spans="1:21" s="18" customFormat="1" ht="18" customHeight="1">
      <c r="A28" s="18">
        <v>3</v>
      </c>
      <c r="B28" s="148" t="s">
        <v>91</v>
      </c>
      <c r="C28" s="148"/>
      <c r="D28" s="148"/>
      <c r="E28" s="148"/>
      <c r="F28" s="148"/>
    </row>
    <row r="29" spans="1:21" s="18" customFormat="1" ht="48" customHeight="1">
      <c r="B29" s="149" t="s">
        <v>44</v>
      </c>
      <c r="C29" s="149"/>
      <c r="D29" s="148" t="s">
        <v>33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21" s="18" customFormat="1" ht="16.899999999999999" customHeight="1">
      <c r="B30" s="150" t="s">
        <v>45</v>
      </c>
      <c r="C30" s="150"/>
      <c r="D30" s="148" t="s">
        <v>93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21">
      <c r="A31" s="14">
        <v>4</v>
      </c>
      <c r="B31" s="14" t="s">
        <v>35</v>
      </c>
    </row>
    <row r="32" spans="1:21">
      <c r="A32" s="141" t="s">
        <v>50</v>
      </c>
      <c r="B32" s="146" t="s">
        <v>48</v>
      </c>
      <c r="C32" s="146"/>
      <c r="D32" s="14" t="s">
        <v>15</v>
      </c>
    </row>
    <row r="33" spans="1:23" ht="15" customHeight="1">
      <c r="A33" s="141"/>
      <c r="B33" s="146" t="s">
        <v>49</v>
      </c>
      <c r="C33" s="146"/>
      <c r="D33" s="142" t="s">
        <v>51</v>
      </c>
      <c r="E33" s="142"/>
      <c r="F33" s="142"/>
      <c r="G33" s="142"/>
      <c r="H33" s="142"/>
      <c r="I33" s="142"/>
      <c r="J33" s="142"/>
      <c r="K33" s="142"/>
      <c r="L33" s="142"/>
    </row>
    <row r="34" spans="1:23" ht="28.5" customHeight="1">
      <c r="A34" s="143" t="s">
        <v>47</v>
      </c>
      <c r="B34" s="143"/>
      <c r="C34" s="143"/>
      <c r="D34" s="143"/>
      <c r="E34" s="145" t="s">
        <v>96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1:23" ht="43.9" customHeight="1">
      <c r="B35" s="150" t="s">
        <v>45</v>
      </c>
      <c r="C35" s="150"/>
      <c r="D35" s="148" t="s">
        <v>36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</row>
    <row r="36" spans="1:23" ht="34.15" customHeight="1">
      <c r="B36" s="150" t="s">
        <v>46</v>
      </c>
      <c r="C36" s="150"/>
      <c r="D36" s="148" t="s">
        <v>37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</sheetData>
  <sheetProtection algorithmName="SHA-512" hashValue="IQYkm6Q8G3Jgqa02bhhu0igv3Hsol4TpUV8YblZCngOAvpKvT9UTXIDTij5+edSzvnJ2VL7XPKcueVgK6Gw/pw==" saltValue="HZpxAFjcGu4z9Okif+3HHg==" spinCount="100000" sheet="1" formatCells="0" formatColumns="0" formatRows="0" insertColumns="0" insertRows="0" insertHyperlinks="0" deleteColumns="0" deleteRows="0" sort="0" autoFilter="0" pivotTables="0"/>
  <mergeCells count="52">
    <mergeCell ref="A8:U8"/>
    <mergeCell ref="A6:U6"/>
    <mergeCell ref="A11:D11"/>
    <mergeCell ref="A13:H13"/>
    <mergeCell ref="B20:C20"/>
    <mergeCell ref="D20:F20"/>
    <mergeCell ref="A12:F12"/>
    <mergeCell ref="A14:F14"/>
    <mergeCell ref="A15:F15"/>
    <mergeCell ref="A16:F16"/>
    <mergeCell ref="A17:F17"/>
    <mergeCell ref="N20:O20"/>
    <mergeCell ref="P20:R20"/>
    <mergeCell ref="J20:L20"/>
    <mergeCell ref="H20:I20"/>
    <mergeCell ref="A1:N1"/>
    <mergeCell ref="A24:H24"/>
    <mergeCell ref="B25:I25"/>
    <mergeCell ref="B26:I26"/>
    <mergeCell ref="B21:C21"/>
    <mergeCell ref="B22:C22"/>
    <mergeCell ref="A21:A23"/>
    <mergeCell ref="B23:F23"/>
    <mergeCell ref="H23:L23"/>
    <mergeCell ref="A5:H5"/>
    <mergeCell ref="N23:R23"/>
    <mergeCell ref="G21:G23"/>
    <mergeCell ref="M21:M23"/>
    <mergeCell ref="D21:F21"/>
    <mergeCell ref="D22:F22"/>
    <mergeCell ref="A7:U7"/>
    <mergeCell ref="D35:S35"/>
    <mergeCell ref="B28:F28"/>
    <mergeCell ref="B29:C29"/>
    <mergeCell ref="D29:R29"/>
    <mergeCell ref="B36:C36"/>
    <mergeCell ref="B35:C35"/>
    <mergeCell ref="D36:S36"/>
    <mergeCell ref="B30:C30"/>
    <mergeCell ref="D30:R30"/>
    <mergeCell ref="A32:A33"/>
    <mergeCell ref="D33:L33"/>
    <mergeCell ref="A34:D34"/>
    <mergeCell ref="N21:O22"/>
    <mergeCell ref="P21:R22"/>
    <mergeCell ref="E34:W34"/>
    <mergeCell ref="H21:I22"/>
    <mergeCell ref="J22:L22"/>
    <mergeCell ref="B32:C32"/>
    <mergeCell ref="B33:C33"/>
    <mergeCell ref="J21:L21"/>
    <mergeCell ref="B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view="pageBreakPreview" zoomScale="72" zoomScaleNormal="66" zoomScaleSheetLayoutView="72" workbookViewId="0">
      <selection activeCell="C5" sqref="C5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26.710937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53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94"/>
      <c r="H4" s="94"/>
      <c r="I4" s="96"/>
      <c r="J4" s="94"/>
      <c r="K4" s="94"/>
      <c r="L4" s="94">
        <f>K4*J4</f>
        <v>0</v>
      </c>
      <c r="M4" s="94"/>
      <c r="N4" s="94"/>
      <c r="O4" s="94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97"/>
      <c r="H5" s="97"/>
      <c r="I5" s="98"/>
      <c r="J5" s="97"/>
      <c r="K5" s="97"/>
      <c r="L5" s="94">
        <f t="shared" ref="L5:L14" si="0">K5*J5</f>
        <v>0</v>
      </c>
      <c r="M5" s="97"/>
      <c r="N5" s="97"/>
      <c r="O5" s="94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99"/>
      <c r="H6" s="99"/>
      <c r="I6" s="100"/>
      <c r="J6" s="99"/>
      <c r="K6" s="99"/>
      <c r="L6" s="94">
        <f t="shared" si="0"/>
        <v>0</v>
      </c>
      <c r="M6" s="99"/>
      <c r="N6" s="99"/>
      <c r="O6" s="94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99"/>
      <c r="H7" s="99"/>
      <c r="I7" s="100"/>
      <c r="J7" s="99"/>
      <c r="K7" s="99"/>
      <c r="L7" s="94">
        <f t="shared" si="0"/>
        <v>0</v>
      </c>
      <c r="M7" s="99"/>
      <c r="N7" s="99"/>
      <c r="O7" s="94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99"/>
      <c r="H8" s="99"/>
      <c r="I8" s="100"/>
      <c r="J8" s="99"/>
      <c r="K8" s="99"/>
      <c r="L8" s="94">
        <f t="shared" si="0"/>
        <v>0</v>
      </c>
      <c r="M8" s="99"/>
      <c r="N8" s="99"/>
      <c r="O8" s="94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99"/>
      <c r="H9" s="99"/>
      <c r="I9" s="100"/>
      <c r="J9" s="99"/>
      <c r="K9" s="99"/>
      <c r="L9" s="94">
        <f t="shared" si="0"/>
        <v>0</v>
      </c>
      <c r="M9" s="99"/>
      <c r="N9" s="99"/>
      <c r="O9" s="94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97"/>
      <c r="H10" s="97"/>
      <c r="I10" s="98"/>
      <c r="J10" s="97"/>
      <c r="K10" s="97"/>
      <c r="L10" s="94">
        <f t="shared" si="0"/>
        <v>0</v>
      </c>
      <c r="M10" s="97"/>
      <c r="N10" s="97"/>
      <c r="O10" s="94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68</v>
      </c>
      <c r="E11" s="27" t="s">
        <v>66</v>
      </c>
      <c r="F11" s="43"/>
      <c r="G11" s="95"/>
      <c r="H11" s="95"/>
      <c r="I11" s="98"/>
      <c r="J11" s="95"/>
      <c r="K11" s="95"/>
      <c r="L11" s="94">
        <f t="shared" si="0"/>
        <v>0</v>
      </c>
      <c r="M11" s="95"/>
      <c r="N11" s="95"/>
      <c r="O11" s="94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01"/>
      <c r="H12" s="101"/>
      <c r="I12" s="96"/>
      <c r="J12" s="101"/>
      <c r="K12" s="101"/>
      <c r="L12" s="94">
        <f t="shared" si="0"/>
        <v>0</v>
      </c>
      <c r="M12" s="101"/>
      <c r="N12" s="101"/>
      <c r="O12" s="94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01"/>
      <c r="H13" s="101"/>
      <c r="I13" s="96"/>
      <c r="J13" s="101"/>
      <c r="K13" s="101"/>
      <c r="L13" s="94">
        <f t="shared" si="0"/>
        <v>0</v>
      </c>
      <c r="M13" s="101"/>
      <c r="N13" s="101"/>
      <c r="O13" s="94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02"/>
      <c r="H14" s="102"/>
      <c r="I14" s="96"/>
      <c r="J14" s="102"/>
      <c r="K14" s="102"/>
      <c r="L14" s="94">
        <f t="shared" si="0"/>
        <v>0</v>
      </c>
      <c r="M14" s="102"/>
      <c r="N14" s="102"/>
      <c r="O14" s="94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18.75">
      <c r="A18" s="172"/>
      <c r="B18" s="172"/>
      <c r="G18" s="74"/>
    </row>
    <row r="19" spans="1:20">
      <c r="A19" s="75"/>
      <c r="B19" s="173" t="s">
        <v>16</v>
      </c>
      <c r="C19" s="173"/>
      <c r="I19" s="44"/>
    </row>
    <row r="20" spans="1:20" s="6" customFormat="1" ht="79.900000000000006" customHeight="1">
      <c r="A20" s="22" t="s">
        <v>9</v>
      </c>
      <c r="B20" s="22" t="s">
        <v>7</v>
      </c>
      <c r="C20" s="22" t="s">
        <v>8</v>
      </c>
      <c r="D20" s="22" t="s">
        <v>10</v>
      </c>
      <c r="E20" s="22" t="s">
        <v>11</v>
      </c>
      <c r="F20" s="22" t="s">
        <v>12</v>
      </c>
      <c r="G20" s="22" t="s">
        <v>13</v>
      </c>
      <c r="I20" s="174" t="s">
        <v>52</v>
      </c>
      <c r="J20" s="174"/>
      <c r="K20" s="174"/>
      <c r="L20" s="174"/>
    </row>
    <row r="21" spans="1:20" s="10" customFormat="1" ht="11.25">
      <c r="A21" s="22"/>
      <c r="B21" s="22">
        <v>1</v>
      </c>
      <c r="C21" s="22">
        <v>2</v>
      </c>
      <c r="D21" s="22">
        <v>3</v>
      </c>
      <c r="E21" s="22">
        <v>4</v>
      </c>
      <c r="F21" s="22">
        <v>5</v>
      </c>
      <c r="G21" s="22">
        <v>6</v>
      </c>
      <c r="I21" s="76" t="s">
        <v>79</v>
      </c>
      <c r="J21" s="76"/>
      <c r="K21" s="76"/>
      <c r="L21" s="76"/>
    </row>
    <row r="22" spans="1:20" s="9" customFormat="1" ht="85.15" customHeight="1">
      <c r="A22" s="77">
        <v>1</v>
      </c>
      <c r="B22" s="78" t="s">
        <v>15</v>
      </c>
      <c r="C22" s="79" t="str">
        <f>D6</f>
        <v>C</v>
      </c>
      <c r="D22" s="77" t="s">
        <v>14</v>
      </c>
      <c r="E22" s="79" t="str">
        <f>D5</f>
        <v>B</v>
      </c>
      <c r="F22" s="80">
        <f>D4</f>
        <v>300</v>
      </c>
      <c r="G22" s="81" t="e">
        <f>D16</f>
        <v>#VALUE!</v>
      </c>
      <c r="H22" s="21"/>
      <c r="I22" s="82" t="b">
        <f>IF(D11="",0,(IF(D11="Tak",(G22/1.08))))</f>
        <v>0</v>
      </c>
      <c r="J22" s="83"/>
      <c r="K22" s="83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4:N14" name="Rozstęp5"/>
    <protectedRange sqref="G4:K14" name="Rozstęp4"/>
    <protectedRange sqref="D8:D11" name="Rozstęp3"/>
    <protectedRange sqref="D4:D6" name="Rozstęp2"/>
    <protectedRange sqref="C2" name="Rozstęp1"/>
  </protectedRanges>
  <mergeCells count="14">
    <mergeCell ref="J17:M17"/>
    <mergeCell ref="A18:B18"/>
    <mergeCell ref="B19:C19"/>
    <mergeCell ref="I20:L20"/>
    <mergeCell ref="G1:N1"/>
    <mergeCell ref="G2:H2"/>
    <mergeCell ref="J2:O2"/>
    <mergeCell ref="F3:F4"/>
    <mergeCell ref="J16:M16"/>
    <mergeCell ref="B5:B6"/>
    <mergeCell ref="A2:B2"/>
    <mergeCell ref="A12:C12"/>
    <mergeCell ref="B8:B10"/>
    <mergeCell ref="A1:F1"/>
  </mergeCells>
  <conditionalFormatting sqref="I22">
    <cfRule type="expression" dxfId="50" priority="1">
      <formula>$D$11="Nie"</formula>
    </cfRule>
    <cfRule type="expression" dxfId="49" priority="3">
      <formula>$D$11="Tak"</formula>
    </cfRule>
  </conditionalFormatting>
  <conditionalFormatting sqref="G22">
    <cfRule type="expression" dxfId="48" priority="2">
      <formula>$D$11="Tak"</formula>
    </cfRule>
  </conditionalFormatting>
  <dataValidations count="2">
    <dataValidation type="list" allowBlank="1" showInputMessage="1" showErrorMessage="1" sqref="D4" xr:uid="{00000000-0002-0000-0100-000000000000}">
      <formula1>"300,200,100"</formula1>
    </dataValidation>
    <dataValidation type="list" allowBlank="1" showInputMessage="1" showErrorMessage="1" sqref="D11" xr:uid="{00000000-0002-0000-0100-000001000000}">
      <formula1>"Tak,Nie"</formula1>
    </dataValidation>
  </dataValidations>
  <pageMargins left="0.7" right="0.7" top="0.75" bottom="0.75" header="0.3" footer="0.3"/>
  <pageSetup paperSize="9" scale="44" orientation="landscape" r:id="rId1"/>
  <rowBreaks count="1" manualBreakCount="1">
    <brk id="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view="pageBreakPreview" zoomScale="72" zoomScaleNormal="66" zoomScaleSheetLayoutView="72" workbookViewId="0">
      <selection activeCell="G3" sqref="G3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5703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107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68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81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25" t="s">
        <v>2</v>
      </c>
      <c r="C20" s="4" t="s">
        <v>97</v>
      </c>
      <c r="D20" s="26">
        <f>D4</f>
        <v>300</v>
      </c>
      <c r="E20" s="27"/>
      <c r="F20" s="179"/>
      <c r="G20" s="122"/>
      <c r="H20" s="122"/>
      <c r="I20" s="123"/>
      <c r="J20" s="122"/>
      <c r="K20" s="122"/>
      <c r="L20" s="105">
        <f>K20*J20</f>
        <v>0</v>
      </c>
      <c r="M20" s="122"/>
      <c r="N20" s="122"/>
      <c r="O20" s="105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6</v>
      </c>
      <c r="E21" s="29"/>
      <c r="G21" s="124"/>
      <c r="H21" s="124"/>
      <c r="I21" s="125"/>
      <c r="J21" s="124"/>
      <c r="K21" s="124"/>
      <c r="L21" s="105">
        <f t="shared" ref="L21:L29" si="2">K21*J21</f>
        <v>0</v>
      </c>
      <c r="M21" s="124"/>
      <c r="N21" s="124"/>
      <c r="O21" s="105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6</v>
      </c>
      <c r="E22" s="29"/>
      <c r="G22" s="126"/>
      <c r="H22" s="126"/>
      <c r="I22" s="127"/>
      <c r="J22" s="126"/>
      <c r="K22" s="126"/>
      <c r="L22" s="105">
        <f t="shared" si="2"/>
        <v>0</v>
      </c>
      <c r="M22" s="126"/>
      <c r="N22" s="126"/>
      <c r="O22" s="105">
        <f t="shared" si="3"/>
        <v>0</v>
      </c>
    </row>
    <row r="23" spans="1:20" ht="34.15" customHeight="1">
      <c r="B23" s="31"/>
      <c r="C23" s="32" t="s">
        <v>0</v>
      </c>
      <c r="D23" s="33" t="e">
        <f>D7-D13</f>
        <v>#VALUE!</v>
      </c>
      <c r="E23" s="34"/>
      <c r="F23" s="5"/>
      <c r="G23" s="126"/>
      <c r="H23" s="126"/>
      <c r="I23" s="127"/>
      <c r="J23" s="126"/>
      <c r="K23" s="126"/>
      <c r="L23" s="105">
        <f t="shared" si="2"/>
        <v>0</v>
      </c>
      <c r="M23" s="126"/>
      <c r="N23" s="126"/>
      <c r="O23" s="105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26"/>
      <c r="H24" s="126"/>
      <c r="I24" s="127"/>
      <c r="J24" s="126"/>
      <c r="K24" s="126"/>
      <c r="L24" s="105">
        <f t="shared" si="2"/>
        <v>0</v>
      </c>
      <c r="M24" s="126"/>
      <c r="N24" s="126"/>
      <c r="O24" s="105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26"/>
      <c r="H25" s="126"/>
      <c r="I25" s="127"/>
      <c r="J25" s="126"/>
      <c r="K25" s="126"/>
      <c r="L25" s="105">
        <f t="shared" si="2"/>
        <v>0</v>
      </c>
      <c r="M25" s="126"/>
      <c r="N25" s="126"/>
      <c r="O25" s="105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24"/>
      <c r="H26" s="124"/>
      <c r="I26" s="125"/>
      <c r="J26" s="124"/>
      <c r="K26" s="124"/>
      <c r="L26" s="105">
        <f t="shared" si="2"/>
        <v>0</v>
      </c>
      <c r="M26" s="124"/>
      <c r="N26" s="124"/>
      <c r="O26" s="105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28"/>
      <c r="H27" s="128"/>
      <c r="I27" s="123"/>
      <c r="J27" s="128"/>
      <c r="K27" s="128"/>
      <c r="L27" s="105">
        <f t="shared" si="2"/>
        <v>0</v>
      </c>
      <c r="M27" s="128"/>
      <c r="N27" s="128"/>
      <c r="O27" s="105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119"/>
      <c r="H28" s="119"/>
      <c r="I28" s="129"/>
      <c r="J28" s="119"/>
      <c r="K28" s="119"/>
      <c r="L28" s="105">
        <f t="shared" si="2"/>
        <v>0</v>
      </c>
      <c r="M28" s="119"/>
      <c r="N28" s="119"/>
      <c r="O28" s="105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130"/>
      <c r="H29" s="130"/>
      <c r="I29" s="129"/>
      <c r="J29" s="130"/>
      <c r="K29" s="130"/>
      <c r="L29" s="105">
        <f t="shared" si="2"/>
        <v>0</v>
      </c>
      <c r="M29" s="130"/>
      <c r="N29" s="130"/>
      <c r="O29" s="105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64">
        <f>SUM(J20:J29)</f>
        <v>0</v>
      </c>
      <c r="K30" s="64"/>
      <c r="L30" s="64">
        <f>SUM(L20:L29)</f>
        <v>0</v>
      </c>
      <c r="M30" s="64">
        <f>SUM(M20:M29)</f>
        <v>0</v>
      </c>
      <c r="N30" s="64"/>
      <c r="O30" s="64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90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12" ht="18.75">
      <c r="A33" s="172"/>
      <c r="B33" s="172"/>
      <c r="G33" s="74"/>
    </row>
    <row r="34" spans="1:12">
      <c r="A34" s="75"/>
      <c r="B34" s="173" t="s">
        <v>16</v>
      </c>
      <c r="C34" s="173"/>
      <c r="I34" s="44"/>
    </row>
    <row r="35" spans="1:12" s="6" customFormat="1" ht="79.900000000000006" customHeight="1">
      <c r="A35" s="22" t="s">
        <v>9</v>
      </c>
      <c r="B35" s="22" t="s">
        <v>7</v>
      </c>
      <c r="C35" s="22" t="s">
        <v>8</v>
      </c>
      <c r="D35" s="22" t="s">
        <v>10</v>
      </c>
      <c r="E35" s="22" t="s">
        <v>11</v>
      </c>
      <c r="F35" s="22" t="s">
        <v>12</v>
      </c>
      <c r="G35" s="22" t="s">
        <v>13</v>
      </c>
      <c r="I35" s="174" t="s">
        <v>52</v>
      </c>
      <c r="J35" s="174"/>
      <c r="K35" s="174"/>
      <c r="L35" s="174"/>
    </row>
    <row r="36" spans="1:12" s="10" customFormat="1" ht="11.25">
      <c r="A36" s="22"/>
      <c r="B36" s="22">
        <v>1</v>
      </c>
      <c r="C36" s="22">
        <v>2</v>
      </c>
      <c r="D36" s="22">
        <v>3</v>
      </c>
      <c r="E36" s="22">
        <v>4</v>
      </c>
      <c r="F36" s="22">
        <v>5</v>
      </c>
      <c r="G36" s="22">
        <v>6</v>
      </c>
      <c r="I36" s="76" t="s">
        <v>79</v>
      </c>
      <c r="J36" s="76"/>
      <c r="K36" s="76"/>
      <c r="L36" s="76"/>
    </row>
    <row r="37" spans="1:12" s="9" customFormat="1" ht="140.44999999999999" customHeight="1">
      <c r="A37" s="77">
        <v>1</v>
      </c>
      <c r="B37" s="78" t="s">
        <v>95</v>
      </c>
      <c r="C37" s="79" t="str">
        <f>D6</f>
        <v>C</v>
      </c>
      <c r="D37" s="77" t="s">
        <v>14</v>
      </c>
      <c r="E37" s="79" t="str">
        <f>D5</f>
        <v>B</v>
      </c>
      <c r="F37" s="80">
        <f>D4</f>
        <v>300</v>
      </c>
      <c r="G37" s="81" t="e">
        <f>D16+D31</f>
        <v>#VALUE!</v>
      </c>
      <c r="H37" s="21"/>
      <c r="I37" s="82" t="b">
        <f>IF(D11="",0,(IF(D11="Tak",(G37/1.08))))</f>
        <v>0</v>
      </c>
      <c r="J37" s="83"/>
      <c r="K37" s="83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4" name="Rozstęp9"/>
    <protectedRange sqref="C2" name="Rozstęp1"/>
    <protectedRange sqref="D5:D6" name="Rozstęp2"/>
    <protectedRange sqref="D8:D11" name="Rozstęp3"/>
    <protectedRange sqref="G4:K14" name="Rozstęp4"/>
    <protectedRange sqref="M4:N14" name="Rozstęp5"/>
    <protectedRange sqref="D24:D26" name="Rozstęp6"/>
    <protectedRange sqref="G20:K29" name="Rozstęp7"/>
    <protectedRange sqref="M20:N29" name="Rozstęp8"/>
  </protectedRanges>
  <mergeCells count="23">
    <mergeCell ref="F3:F4"/>
    <mergeCell ref="A1:F1"/>
    <mergeCell ref="G1:N1"/>
    <mergeCell ref="A2:B2"/>
    <mergeCell ref="G2:H2"/>
    <mergeCell ref="J2:O2"/>
    <mergeCell ref="B5:B6"/>
    <mergeCell ref="B8:B10"/>
    <mergeCell ref="A12:C12"/>
    <mergeCell ref="J16:M16"/>
    <mergeCell ref="J17:M17"/>
    <mergeCell ref="B34:C34"/>
    <mergeCell ref="I35:L35"/>
    <mergeCell ref="A18:B18"/>
    <mergeCell ref="G18:H18"/>
    <mergeCell ref="J18:O18"/>
    <mergeCell ref="F19:F20"/>
    <mergeCell ref="B21:B22"/>
    <mergeCell ref="B24:B26"/>
    <mergeCell ref="A27:C27"/>
    <mergeCell ref="J31:M31"/>
    <mergeCell ref="A33:B33"/>
    <mergeCell ref="J32:M32"/>
  </mergeCells>
  <conditionalFormatting sqref="I37">
    <cfRule type="expression" dxfId="47" priority="7">
      <formula>$D$11="Nie"</formula>
    </cfRule>
    <cfRule type="expression" dxfId="46" priority="9">
      <formula>$D$11="Tak"</formula>
    </cfRule>
  </conditionalFormatting>
  <conditionalFormatting sqref="G37">
    <cfRule type="expression" dxfId="45" priority="8">
      <formula>$D$11="Tak"</formula>
    </cfRule>
  </conditionalFormatting>
  <dataValidations count="2">
    <dataValidation type="list" allowBlank="1" showInputMessage="1" showErrorMessage="1" sqref="D11" xr:uid="{00000000-0002-0000-0200-000000000000}">
      <formula1>"Tak,Nie"</formula1>
    </dataValidation>
    <dataValidation type="list" allowBlank="1" showInputMessage="1" showErrorMessage="1" sqref="D4 D20" xr:uid="{00000000-0002-0000-0200-000001000000}">
      <formula1>"300,200,100"</formula1>
    </dataValidation>
  </dataValidation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view="pageBreakPreview" zoomScale="72" zoomScaleNormal="66" zoomScaleSheetLayoutView="72" workbookViewId="0">
      <selection activeCell="E15" sqref="E15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118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83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81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25" t="s">
        <v>2</v>
      </c>
      <c r="C20" s="4" t="s">
        <v>97</v>
      </c>
      <c r="D20" s="26">
        <f>D4</f>
        <v>300</v>
      </c>
      <c r="E20" s="27"/>
      <c r="F20" s="179"/>
      <c r="G20" s="103"/>
      <c r="H20" s="103"/>
      <c r="I20" s="104"/>
      <c r="J20" s="103"/>
      <c r="K20" s="103"/>
      <c r="L20" s="105">
        <f>K20*J20</f>
        <v>0</v>
      </c>
      <c r="M20" s="103"/>
      <c r="N20" s="103"/>
      <c r="O20" s="105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6</v>
      </c>
      <c r="E21" s="29"/>
      <c r="G21" s="106"/>
      <c r="H21" s="106"/>
      <c r="I21" s="107"/>
      <c r="J21" s="106"/>
      <c r="K21" s="106"/>
      <c r="L21" s="105">
        <f t="shared" ref="L21:L29" si="2">K21*J21</f>
        <v>0</v>
      </c>
      <c r="M21" s="106"/>
      <c r="N21" s="106"/>
      <c r="O21" s="105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6</v>
      </c>
      <c r="E22" s="29"/>
      <c r="G22" s="108"/>
      <c r="H22" s="108"/>
      <c r="I22" s="109"/>
      <c r="J22" s="108"/>
      <c r="K22" s="108"/>
      <c r="L22" s="105">
        <f t="shared" si="2"/>
        <v>0</v>
      </c>
      <c r="M22" s="108"/>
      <c r="N22" s="108"/>
      <c r="O22" s="105">
        <f t="shared" si="3"/>
        <v>0</v>
      </c>
    </row>
    <row r="23" spans="1:20" ht="34.15" customHeight="1">
      <c r="B23" s="31"/>
      <c r="C23" s="32" t="s">
        <v>0</v>
      </c>
      <c r="D23" s="33" t="e">
        <f>D7-D13</f>
        <v>#VALUE!</v>
      </c>
      <c r="E23" s="34"/>
      <c r="F23" s="5"/>
      <c r="G23" s="108"/>
      <c r="H23" s="108"/>
      <c r="I23" s="109"/>
      <c r="J23" s="108"/>
      <c r="K23" s="108"/>
      <c r="L23" s="105">
        <f t="shared" si="2"/>
        <v>0</v>
      </c>
      <c r="M23" s="108"/>
      <c r="N23" s="108"/>
      <c r="O23" s="105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08"/>
      <c r="H24" s="108"/>
      <c r="I24" s="109"/>
      <c r="J24" s="108"/>
      <c r="K24" s="108"/>
      <c r="L24" s="105">
        <f t="shared" si="2"/>
        <v>0</v>
      </c>
      <c r="M24" s="108"/>
      <c r="N24" s="108"/>
      <c r="O24" s="105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08"/>
      <c r="H25" s="108"/>
      <c r="I25" s="109"/>
      <c r="J25" s="108"/>
      <c r="K25" s="108"/>
      <c r="L25" s="105">
        <f t="shared" si="2"/>
        <v>0</v>
      </c>
      <c r="M25" s="108"/>
      <c r="N25" s="108"/>
      <c r="O25" s="105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06"/>
      <c r="H26" s="106"/>
      <c r="I26" s="107"/>
      <c r="J26" s="106"/>
      <c r="K26" s="106"/>
      <c r="L26" s="105">
        <f t="shared" si="2"/>
        <v>0</v>
      </c>
      <c r="M26" s="106"/>
      <c r="N26" s="106"/>
      <c r="O26" s="105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11"/>
      <c r="H27" s="111"/>
      <c r="I27" s="104"/>
      <c r="J27" s="111"/>
      <c r="K27" s="111"/>
      <c r="L27" s="105">
        <f t="shared" si="2"/>
        <v>0</v>
      </c>
      <c r="M27" s="111"/>
      <c r="N27" s="111"/>
      <c r="O27" s="105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92"/>
      <c r="H28" s="92"/>
      <c r="I28" s="112"/>
      <c r="J28" s="92"/>
      <c r="K28" s="92"/>
      <c r="L28" s="105">
        <f t="shared" si="2"/>
        <v>0</v>
      </c>
      <c r="M28" s="92"/>
      <c r="N28" s="92"/>
      <c r="O28" s="105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93"/>
      <c r="H29" s="93"/>
      <c r="I29" s="112"/>
      <c r="J29" s="93"/>
      <c r="K29" s="93"/>
      <c r="L29" s="105">
        <f t="shared" si="2"/>
        <v>0</v>
      </c>
      <c r="M29" s="93"/>
      <c r="N29" s="93"/>
      <c r="O29" s="105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91">
        <f>SUM(J20:J29)</f>
        <v>0</v>
      </c>
      <c r="K30" s="91"/>
      <c r="L30" s="91">
        <f>SUM(L20:L29)</f>
        <v>0</v>
      </c>
      <c r="M30" s="91">
        <f>SUM(M20:M29)</f>
        <v>0</v>
      </c>
      <c r="N30" s="91"/>
      <c r="O30" s="91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90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20" ht="39.75" customHeight="1">
      <c r="A33" s="182"/>
      <c r="B33" s="183"/>
      <c r="C33" s="23"/>
      <c r="F33" s="6"/>
      <c r="G33" s="176" t="s">
        <v>57</v>
      </c>
      <c r="H33" s="176"/>
      <c r="J33" s="177" t="s">
        <v>58</v>
      </c>
      <c r="K33" s="178"/>
      <c r="L33" s="178"/>
      <c r="M33" s="178"/>
      <c r="N33" s="178"/>
      <c r="O33" s="178"/>
    </row>
    <row r="34" spans="1:20" ht="60.6" customHeight="1">
      <c r="A34" s="7"/>
      <c r="B34" s="8" t="s">
        <v>59</v>
      </c>
      <c r="C34" s="2"/>
      <c r="D34" s="24" t="s">
        <v>81</v>
      </c>
      <c r="F34" s="179"/>
      <c r="G34" s="11" t="s">
        <v>61</v>
      </c>
      <c r="H34" s="11" t="s">
        <v>62</v>
      </c>
      <c r="I34" s="6"/>
      <c r="J34" s="11" t="s">
        <v>63</v>
      </c>
      <c r="K34" s="11" t="s">
        <v>64</v>
      </c>
      <c r="L34" s="12" t="s">
        <v>65</v>
      </c>
      <c r="M34" s="11" t="s">
        <v>63</v>
      </c>
      <c r="N34" s="11" t="s">
        <v>64</v>
      </c>
      <c r="O34" s="12" t="s">
        <v>65</v>
      </c>
    </row>
    <row r="35" spans="1:20" s="5" customFormat="1" ht="34.15" customHeight="1">
      <c r="B35" s="25" t="s">
        <v>2</v>
      </c>
      <c r="C35" s="4" t="s">
        <v>97</v>
      </c>
      <c r="D35" s="26">
        <f>D4</f>
        <v>300</v>
      </c>
      <c r="E35" s="27"/>
      <c r="F35" s="179"/>
      <c r="G35" s="105"/>
      <c r="H35" s="105"/>
      <c r="I35" s="113"/>
      <c r="J35" s="105"/>
      <c r="K35" s="105"/>
      <c r="L35" s="105">
        <f>K35*J35</f>
        <v>0</v>
      </c>
      <c r="M35" s="105"/>
      <c r="N35" s="105"/>
      <c r="O35" s="105">
        <f>N35*M35</f>
        <v>0</v>
      </c>
    </row>
    <row r="36" spans="1:20" s="5" customFormat="1" ht="34.15" customHeight="1">
      <c r="B36" s="181" t="s">
        <v>1</v>
      </c>
      <c r="C36" s="4" t="s">
        <v>98</v>
      </c>
      <c r="D36" s="28" t="s">
        <v>6</v>
      </c>
      <c r="E36" s="29"/>
      <c r="G36" s="114"/>
      <c r="H36" s="114"/>
      <c r="I36" s="115"/>
      <c r="J36" s="114"/>
      <c r="K36" s="114"/>
      <c r="L36" s="105">
        <f t="shared" ref="L36:L44" si="4">K36*J36</f>
        <v>0</v>
      </c>
      <c r="M36" s="114"/>
      <c r="N36" s="114"/>
      <c r="O36" s="105">
        <f t="shared" ref="O36:O44" si="5">N36*M36</f>
        <v>0</v>
      </c>
    </row>
    <row r="37" spans="1:20" s="5" customFormat="1" ht="34.15" customHeight="1">
      <c r="B37" s="181"/>
      <c r="C37" s="4" t="s">
        <v>99</v>
      </c>
      <c r="D37" s="30" t="s">
        <v>6</v>
      </c>
      <c r="E37" s="29"/>
      <c r="G37" s="116"/>
      <c r="H37" s="116"/>
      <c r="I37" s="117"/>
      <c r="J37" s="116"/>
      <c r="K37" s="116"/>
      <c r="L37" s="105">
        <f t="shared" si="4"/>
        <v>0</v>
      </c>
      <c r="M37" s="116"/>
      <c r="N37" s="116"/>
      <c r="O37" s="105">
        <f t="shared" si="5"/>
        <v>0</v>
      </c>
    </row>
    <row r="38" spans="1:20" ht="34.15" customHeight="1">
      <c r="B38" s="31"/>
      <c r="C38" s="32" t="s">
        <v>0</v>
      </c>
      <c r="D38" s="33" t="e">
        <f>D23-D28</f>
        <v>#VALUE!</v>
      </c>
      <c r="E38" s="34"/>
      <c r="F38" s="5"/>
      <c r="G38" s="116"/>
      <c r="H38" s="116"/>
      <c r="I38" s="117"/>
      <c r="J38" s="116"/>
      <c r="K38" s="116"/>
      <c r="L38" s="105">
        <f t="shared" si="4"/>
        <v>0</v>
      </c>
      <c r="M38" s="116"/>
      <c r="N38" s="116"/>
      <c r="O38" s="105">
        <f t="shared" si="5"/>
        <v>0</v>
      </c>
    </row>
    <row r="39" spans="1:20" ht="34.15" customHeight="1">
      <c r="B39" s="181" t="s">
        <v>82</v>
      </c>
      <c r="C39" s="4" t="s">
        <v>100</v>
      </c>
      <c r="D39" s="35" t="s">
        <v>112</v>
      </c>
      <c r="E39" s="29"/>
      <c r="F39" s="5"/>
      <c r="G39" s="116"/>
      <c r="H39" s="116"/>
      <c r="I39" s="117"/>
      <c r="J39" s="116"/>
      <c r="K39" s="116"/>
      <c r="L39" s="105">
        <f t="shared" si="4"/>
        <v>0</v>
      </c>
      <c r="M39" s="116"/>
      <c r="N39" s="116"/>
      <c r="O39" s="105">
        <f t="shared" si="5"/>
        <v>0</v>
      </c>
    </row>
    <row r="40" spans="1:20" ht="34.15" customHeight="1">
      <c r="B40" s="181"/>
      <c r="C40" s="4" t="s">
        <v>101</v>
      </c>
      <c r="D40" s="36" t="s">
        <v>113</v>
      </c>
      <c r="E40" s="37"/>
      <c r="G40" s="116"/>
      <c r="H40" s="116"/>
      <c r="I40" s="117"/>
      <c r="J40" s="116"/>
      <c r="K40" s="116"/>
      <c r="L40" s="105">
        <f t="shared" si="4"/>
        <v>0</v>
      </c>
      <c r="M40" s="116"/>
      <c r="N40" s="116"/>
      <c r="O40" s="105">
        <f t="shared" si="5"/>
        <v>0</v>
      </c>
    </row>
    <row r="41" spans="1:20" ht="34.15" customHeight="1">
      <c r="B41" s="181"/>
      <c r="C41" s="84" t="s">
        <v>102</v>
      </c>
      <c r="D41" s="38" t="s">
        <v>114</v>
      </c>
      <c r="E41" s="39"/>
      <c r="G41" s="114"/>
      <c r="H41" s="114"/>
      <c r="I41" s="115"/>
      <c r="J41" s="114"/>
      <c r="K41" s="114"/>
      <c r="L41" s="105">
        <f t="shared" si="4"/>
        <v>0</v>
      </c>
      <c r="M41" s="114"/>
      <c r="N41" s="114"/>
      <c r="O41" s="105">
        <f t="shared" si="5"/>
        <v>0</v>
      </c>
    </row>
    <row r="42" spans="1:20" ht="34.15" customHeight="1">
      <c r="A42" s="184" t="s">
        <v>69</v>
      </c>
      <c r="B42" s="184"/>
      <c r="C42" s="185"/>
      <c r="D42" s="45" t="e">
        <f xml:space="preserve">  IF(D39*D40&lt;D38,"mniejsza",IF(D39*D40=D38,"równa","większa"))</f>
        <v>#VALUE!</v>
      </c>
      <c r="E42" s="46"/>
      <c r="F42" s="47"/>
      <c r="G42" s="118"/>
      <c r="H42" s="118"/>
      <c r="I42" s="113"/>
      <c r="J42" s="118"/>
      <c r="K42" s="118"/>
      <c r="L42" s="105">
        <f t="shared" si="4"/>
        <v>0</v>
      </c>
      <c r="M42" s="118"/>
      <c r="N42" s="118"/>
      <c r="O42" s="105">
        <f t="shared" si="5"/>
        <v>0</v>
      </c>
    </row>
    <row r="43" spans="1:20" ht="34.15" customHeight="1">
      <c r="A43" s="48"/>
      <c r="B43" s="49"/>
      <c r="C43" s="49" t="s">
        <v>70</v>
      </c>
      <c r="D43" s="50" t="e">
        <f>ROUND(D39*D40,2)</f>
        <v>#VALUE!</v>
      </c>
      <c r="E43" s="51"/>
      <c r="F43" s="52"/>
      <c r="G43" s="119"/>
      <c r="H43" s="119"/>
      <c r="I43" s="120"/>
      <c r="J43" s="119"/>
      <c r="K43" s="119"/>
      <c r="L43" s="105">
        <f t="shared" si="4"/>
        <v>0</v>
      </c>
      <c r="M43" s="119"/>
      <c r="N43" s="119"/>
      <c r="O43" s="105">
        <f t="shared" si="5"/>
        <v>0</v>
      </c>
    </row>
    <row r="44" spans="1:20" ht="34.15" customHeight="1">
      <c r="A44" s="48"/>
      <c r="B44" s="49"/>
      <c r="C44" s="49" t="s">
        <v>71</v>
      </c>
      <c r="D44" s="53" t="e">
        <f>IF(D43&lt;&gt;" ",D41/D43,"")</f>
        <v>#VALUE!</v>
      </c>
      <c r="E44" s="54"/>
      <c r="F44" s="55"/>
      <c r="G44" s="121"/>
      <c r="H44" s="121"/>
      <c r="I44" s="120"/>
      <c r="J44" s="121"/>
      <c r="K44" s="121"/>
      <c r="L44" s="105">
        <f t="shared" si="4"/>
        <v>0</v>
      </c>
      <c r="M44" s="121"/>
      <c r="N44" s="121"/>
      <c r="O44" s="105">
        <f t="shared" si="5"/>
        <v>0</v>
      </c>
      <c r="P44" s="56"/>
      <c r="Q44" s="56"/>
      <c r="R44" s="56"/>
      <c r="S44" s="56"/>
      <c r="T44" s="56"/>
    </row>
    <row r="45" spans="1:20" s="1" customFormat="1" ht="34.15" customHeight="1">
      <c r="A45" s="57"/>
      <c r="B45" s="58"/>
      <c r="C45" s="89" t="s">
        <v>115</v>
      </c>
      <c r="D45" s="59" t="e">
        <f>IF(D35="","",(IF(OR(D44&lt;=D35),D44,D35))*(IF(OR(D43&lt;=D38),D43,D38)))</f>
        <v>#VALUE!</v>
      </c>
      <c r="E45" s="60" t="e">
        <f>IF(D36="","",(IF(OR(D43&gt;=D38),D38,D43)*(D43*IF(OR(D47&gt;=$D$4),$D$4,D47))/D43))</f>
        <v>#VALUE!</v>
      </c>
      <c r="F45"/>
      <c r="G45" s="61">
        <f>SUM(G35:G44)</f>
        <v>0</v>
      </c>
      <c r="H45" s="62">
        <f>SUM(H35:H44)</f>
        <v>0</v>
      </c>
      <c r="I45" s="63"/>
      <c r="J45" s="91">
        <f>SUM(J35:J44)</f>
        <v>0</v>
      </c>
      <c r="K45" s="91"/>
      <c r="L45" s="91">
        <f>SUM(L35:L44)</f>
        <v>0</v>
      </c>
      <c r="M45" s="91">
        <f>SUM(M35:M44)</f>
        <v>0</v>
      </c>
      <c r="N45" s="91"/>
      <c r="O45" s="91">
        <f>SUM(O35:O44)</f>
        <v>0</v>
      </c>
      <c r="P45" s="56"/>
      <c r="Q45" s="56"/>
      <c r="R45" s="56"/>
      <c r="S45" s="56"/>
      <c r="T45" s="56"/>
    </row>
    <row r="46" spans="1:20" ht="34.15" customHeight="1">
      <c r="A46" s="3"/>
      <c r="B46" s="3"/>
      <c r="C46" s="65" t="s">
        <v>116</v>
      </c>
      <c r="D46" s="66" t="e">
        <f>MIN(D45:D45)</f>
        <v>#VALUE!</v>
      </c>
      <c r="E46" s="67"/>
      <c r="F46" s="68"/>
      <c r="G46" s="69" t="s">
        <v>72</v>
      </c>
      <c r="H46" s="69" t="s">
        <v>73</v>
      </c>
      <c r="I46" s="63"/>
      <c r="J46" s="180" t="s">
        <v>74</v>
      </c>
      <c r="K46" s="180"/>
      <c r="L46" s="180"/>
      <c r="M46" s="180"/>
      <c r="N46" s="70">
        <f>J45+M45</f>
        <v>0</v>
      </c>
      <c r="O46" s="69" t="s">
        <v>75</v>
      </c>
      <c r="P46" s="56"/>
      <c r="Q46" s="56"/>
      <c r="R46" s="56"/>
      <c r="S46" s="56"/>
      <c r="T46" s="56"/>
    </row>
    <row r="47" spans="1:20" ht="31.15" customHeight="1">
      <c r="C47" s="71" t="s">
        <v>76</v>
      </c>
      <c r="D47" s="72" t="e">
        <f>IF(OR((D41/D43)&lt;=$D$4),(D41/D43),$D$4)</f>
        <v>#VALUE!</v>
      </c>
      <c r="J47" s="171" t="s">
        <v>77</v>
      </c>
      <c r="K47" s="171"/>
      <c r="L47" s="171"/>
      <c r="M47" s="171"/>
      <c r="N47" s="90" t="e">
        <f>(O45+L45)/N46</f>
        <v>#DIV/0!</v>
      </c>
      <c r="O47" s="69" t="s">
        <v>78</v>
      </c>
      <c r="P47" s="56"/>
      <c r="Q47" s="56"/>
      <c r="R47" s="56"/>
      <c r="S47" s="56"/>
      <c r="T47" s="56"/>
    </row>
    <row r="48" spans="1:20" ht="18.75">
      <c r="A48" s="172"/>
      <c r="B48" s="172"/>
      <c r="G48" s="74"/>
    </row>
    <row r="49" spans="1:12">
      <c r="A49" s="75"/>
      <c r="B49" s="173" t="s">
        <v>16</v>
      </c>
      <c r="C49" s="173"/>
      <c r="I49" s="44"/>
    </row>
    <row r="50" spans="1:12" s="6" customFormat="1" ht="79.900000000000006" customHeight="1">
      <c r="A50" s="22" t="s">
        <v>9</v>
      </c>
      <c r="B50" s="22" t="s">
        <v>7</v>
      </c>
      <c r="C50" s="22" t="s">
        <v>8</v>
      </c>
      <c r="D50" s="22" t="s">
        <v>10</v>
      </c>
      <c r="E50" s="22" t="s">
        <v>11</v>
      </c>
      <c r="F50" s="22" t="s">
        <v>12</v>
      </c>
      <c r="G50" s="22" t="s">
        <v>13</v>
      </c>
      <c r="I50" s="174" t="s">
        <v>52</v>
      </c>
      <c r="J50" s="174"/>
      <c r="K50" s="174"/>
      <c r="L50" s="174"/>
    </row>
    <row r="51" spans="1:12" s="10" customFormat="1" ht="11.25">
      <c r="A51" s="22"/>
      <c r="B51" s="22">
        <v>1</v>
      </c>
      <c r="C51" s="22">
        <v>2</v>
      </c>
      <c r="D51" s="22">
        <v>3</v>
      </c>
      <c r="E51" s="22">
        <v>4</v>
      </c>
      <c r="F51" s="22">
        <v>5</v>
      </c>
      <c r="G51" s="22">
        <v>6</v>
      </c>
      <c r="I51" s="76" t="s">
        <v>79</v>
      </c>
      <c r="J51" s="76"/>
      <c r="K51" s="76"/>
      <c r="L51" s="76"/>
    </row>
    <row r="52" spans="1:12" s="9" customFormat="1" ht="155.44999999999999" customHeight="1">
      <c r="A52" s="77">
        <v>1</v>
      </c>
      <c r="B52" s="78" t="s">
        <v>94</v>
      </c>
      <c r="C52" s="79" t="str">
        <f>D6</f>
        <v>C</v>
      </c>
      <c r="D52" s="77" t="s">
        <v>14</v>
      </c>
      <c r="E52" s="79" t="str">
        <f>D5</f>
        <v>B</v>
      </c>
      <c r="F52" s="80">
        <f>D4</f>
        <v>300</v>
      </c>
      <c r="G52" s="81" t="e">
        <f>D16+D31+D46</f>
        <v>#VALUE!</v>
      </c>
      <c r="H52" s="21"/>
      <c r="I52" s="82" t="e">
        <f>IF(D11="",0,(IF(D11="Tak",(G52/1.08))))</f>
        <v>#VALUE!</v>
      </c>
      <c r="J52" s="83"/>
      <c r="K52" s="83"/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35:N44" name="Rozstęp14"/>
    <protectedRange sqref="G35:K44" name="Rozstęp13"/>
    <protectedRange sqref="D39:D41" name="Rozstęp12"/>
    <protectedRange sqref="M20:N29" name="Rozstęp11"/>
    <protectedRange sqref="G20:K29" name="Rozstęp10"/>
    <protectedRange sqref="D39:D41" name="Rozstęp9"/>
    <protectedRange sqref="M20:N29" name="Rozstęp8"/>
    <protectedRange sqref="G20:K29" name="Rozstęp7"/>
    <protectedRange sqref="D24:D26" name="Rozstęp6"/>
    <protectedRange sqref="M4:N14" name="Rozstęp5"/>
    <protectedRange sqref="G4:K14" name="Rozstęp4"/>
    <protectedRange sqref="D8:D11" name="Rozstęp3"/>
    <protectedRange sqref="D4:D6" name="Rozstęp2"/>
    <protectedRange sqref="C2" name="Rozstęp1"/>
  </protectedRanges>
  <mergeCells count="32">
    <mergeCell ref="F3:F4"/>
    <mergeCell ref="A1:F1"/>
    <mergeCell ref="G1:N1"/>
    <mergeCell ref="A2:B2"/>
    <mergeCell ref="G2:H2"/>
    <mergeCell ref="J2:O2"/>
    <mergeCell ref="J32:M32"/>
    <mergeCell ref="B5:B6"/>
    <mergeCell ref="B8:B10"/>
    <mergeCell ref="A12:C12"/>
    <mergeCell ref="J16:M16"/>
    <mergeCell ref="J17:M17"/>
    <mergeCell ref="A18:B18"/>
    <mergeCell ref="G18:H18"/>
    <mergeCell ref="J18:O18"/>
    <mergeCell ref="F19:F20"/>
    <mergeCell ref="B21:B22"/>
    <mergeCell ref="B24:B26"/>
    <mergeCell ref="A27:C27"/>
    <mergeCell ref="J31:M31"/>
    <mergeCell ref="I50:L50"/>
    <mergeCell ref="A33:B33"/>
    <mergeCell ref="G33:H33"/>
    <mergeCell ref="J33:O33"/>
    <mergeCell ref="F34:F35"/>
    <mergeCell ref="B36:B37"/>
    <mergeCell ref="B39:B41"/>
    <mergeCell ref="A42:C42"/>
    <mergeCell ref="J46:M46"/>
    <mergeCell ref="J47:M47"/>
    <mergeCell ref="A48:B48"/>
    <mergeCell ref="B49:C49"/>
  </mergeCells>
  <conditionalFormatting sqref="I52">
    <cfRule type="expression" dxfId="44" priority="1">
      <formula>$D$11="Nie"</formula>
    </cfRule>
    <cfRule type="expression" dxfId="43" priority="3">
      <formula>$D$11="Tak"</formula>
    </cfRule>
  </conditionalFormatting>
  <conditionalFormatting sqref="G52">
    <cfRule type="expression" dxfId="42" priority="2">
      <formula>$D$11="Tak"</formula>
    </cfRule>
  </conditionalFormatting>
  <dataValidations count="2">
    <dataValidation type="list" allowBlank="1" showInputMessage="1" showErrorMessage="1" sqref="D4 D20 D35" xr:uid="{00000000-0002-0000-0300-000000000000}">
      <formula1>"300,200,100"</formula1>
    </dataValidation>
    <dataValidation type="list" allowBlank="1" showInputMessage="1" showErrorMessage="1" sqref="D11" xr:uid="{00000000-0002-0000-0300-000001000000}">
      <formula1>"Tak,Nie"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8"/>
  <sheetViews>
    <sheetView view="pageBreakPreview" zoomScale="72" zoomScaleNormal="66" zoomScaleSheetLayoutView="72" workbookViewId="0">
      <selection sqref="A1:F1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119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83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60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25" t="s">
        <v>2</v>
      </c>
      <c r="C20" s="4" t="s">
        <v>97</v>
      </c>
      <c r="D20" s="26">
        <f>D4</f>
        <v>300</v>
      </c>
      <c r="E20" s="27" t="s">
        <v>66</v>
      </c>
      <c r="F20" s="179"/>
      <c r="G20" s="105"/>
      <c r="H20" s="105"/>
      <c r="I20" s="113"/>
      <c r="J20" s="105"/>
      <c r="K20" s="105"/>
      <c r="L20" s="105">
        <f>K20*J20</f>
        <v>0</v>
      </c>
      <c r="M20" s="105"/>
      <c r="N20" s="105"/>
      <c r="O20" s="105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110</v>
      </c>
      <c r="E21" s="29"/>
      <c r="G21" s="114"/>
      <c r="H21" s="114"/>
      <c r="I21" s="115"/>
      <c r="J21" s="114"/>
      <c r="K21" s="114"/>
      <c r="L21" s="105">
        <f t="shared" ref="L21:L29" si="2">K21*J21</f>
        <v>0</v>
      </c>
      <c r="M21" s="114"/>
      <c r="N21" s="114"/>
      <c r="O21" s="105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111</v>
      </c>
      <c r="E22" s="29"/>
      <c r="G22" s="116"/>
      <c r="H22" s="116"/>
      <c r="I22" s="117"/>
      <c r="J22" s="116"/>
      <c r="K22" s="116"/>
      <c r="L22" s="105">
        <f t="shared" si="2"/>
        <v>0</v>
      </c>
      <c r="M22" s="116"/>
      <c r="N22" s="116"/>
      <c r="O22" s="105">
        <f t="shared" si="3"/>
        <v>0</v>
      </c>
    </row>
    <row r="23" spans="1:20" ht="34.15" customHeight="1">
      <c r="B23" s="31"/>
      <c r="C23" s="32" t="s">
        <v>0</v>
      </c>
      <c r="D23" s="33" t="e">
        <f>D21*D22</f>
        <v>#VALUE!</v>
      </c>
      <c r="E23" s="34"/>
      <c r="F23" s="5"/>
      <c r="G23" s="116"/>
      <c r="H23" s="116"/>
      <c r="I23" s="117"/>
      <c r="J23" s="116"/>
      <c r="K23" s="116"/>
      <c r="L23" s="105">
        <f t="shared" si="2"/>
        <v>0</v>
      </c>
      <c r="M23" s="116"/>
      <c r="N23" s="116"/>
      <c r="O23" s="105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16"/>
      <c r="H24" s="116"/>
      <c r="I24" s="117"/>
      <c r="J24" s="116"/>
      <c r="K24" s="116"/>
      <c r="L24" s="105">
        <f t="shared" si="2"/>
        <v>0</v>
      </c>
      <c r="M24" s="116"/>
      <c r="N24" s="116"/>
      <c r="O24" s="105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16"/>
      <c r="H25" s="116"/>
      <c r="I25" s="117"/>
      <c r="J25" s="116"/>
      <c r="K25" s="116"/>
      <c r="L25" s="105">
        <f t="shared" si="2"/>
        <v>0</v>
      </c>
      <c r="M25" s="116"/>
      <c r="N25" s="116"/>
      <c r="O25" s="105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14"/>
      <c r="H26" s="114"/>
      <c r="I26" s="115"/>
      <c r="J26" s="114"/>
      <c r="K26" s="114"/>
      <c r="L26" s="105">
        <f t="shared" si="2"/>
        <v>0</v>
      </c>
      <c r="M26" s="114"/>
      <c r="N26" s="114"/>
      <c r="O26" s="105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18"/>
      <c r="H27" s="118"/>
      <c r="I27" s="113"/>
      <c r="J27" s="118"/>
      <c r="K27" s="118"/>
      <c r="L27" s="105">
        <f t="shared" si="2"/>
        <v>0</v>
      </c>
      <c r="M27" s="118"/>
      <c r="N27" s="118"/>
      <c r="O27" s="105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119"/>
      <c r="H28" s="119"/>
      <c r="I28" s="120"/>
      <c r="J28" s="119"/>
      <c r="K28" s="119"/>
      <c r="L28" s="105">
        <f t="shared" si="2"/>
        <v>0</v>
      </c>
      <c r="M28" s="119"/>
      <c r="N28" s="119"/>
      <c r="O28" s="105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121"/>
      <c r="H29" s="121"/>
      <c r="I29" s="120"/>
      <c r="J29" s="121"/>
      <c r="K29" s="121"/>
      <c r="L29" s="105">
        <f t="shared" si="2"/>
        <v>0</v>
      </c>
      <c r="M29" s="121"/>
      <c r="N29" s="121"/>
      <c r="O29" s="105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91">
        <f>SUM(J20:J29)</f>
        <v>0</v>
      </c>
      <c r="K30" s="91"/>
      <c r="L30" s="91">
        <f>SUM(L20:L29)</f>
        <v>0</v>
      </c>
      <c r="M30" s="91">
        <f>SUM(M20:M29)</f>
        <v>0</v>
      </c>
      <c r="N30" s="91"/>
      <c r="O30" s="91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90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12">
      <c r="A33" s="75"/>
      <c r="B33" s="173" t="s">
        <v>16</v>
      </c>
      <c r="C33" s="173"/>
      <c r="I33" s="44"/>
    </row>
    <row r="34" spans="1:12" s="6" customFormat="1" ht="79.900000000000006" customHeight="1">
      <c r="A34" s="22" t="s">
        <v>9</v>
      </c>
      <c r="B34" s="22" t="s">
        <v>7</v>
      </c>
      <c r="C34" s="22" t="s">
        <v>8</v>
      </c>
      <c r="D34" s="22" t="s">
        <v>10</v>
      </c>
      <c r="E34" s="22" t="s">
        <v>11</v>
      </c>
      <c r="F34" s="22" t="s">
        <v>12</v>
      </c>
      <c r="G34" s="22" t="s">
        <v>13</v>
      </c>
      <c r="I34" s="174" t="s">
        <v>52</v>
      </c>
      <c r="J34" s="174"/>
      <c r="K34" s="174"/>
      <c r="L34" s="174"/>
    </row>
    <row r="35" spans="1:12" s="10" customFormat="1" ht="11.25">
      <c r="A35" s="22"/>
      <c r="B35" s="22">
        <v>1</v>
      </c>
      <c r="C35" s="22">
        <v>2</v>
      </c>
      <c r="D35" s="22">
        <v>3</v>
      </c>
      <c r="E35" s="22">
        <v>4</v>
      </c>
      <c r="F35" s="22">
        <v>5</v>
      </c>
      <c r="G35" s="22">
        <v>6</v>
      </c>
      <c r="I35" s="76" t="s">
        <v>79</v>
      </c>
      <c r="J35" s="76"/>
      <c r="K35" s="76"/>
      <c r="L35" s="76"/>
    </row>
    <row r="36" spans="1:12" s="9" customFormat="1" ht="85.15" customHeight="1">
      <c r="A36" s="77">
        <v>1</v>
      </c>
      <c r="B36" s="78" t="s">
        <v>15</v>
      </c>
      <c r="C36" s="79" t="str">
        <f>D6</f>
        <v>C</v>
      </c>
      <c r="D36" s="77" t="s">
        <v>14</v>
      </c>
      <c r="E36" s="79" t="str">
        <f>D5</f>
        <v>B</v>
      </c>
      <c r="F36" s="80">
        <f>D4</f>
        <v>300</v>
      </c>
      <c r="G36" s="81" t="e">
        <f>D16</f>
        <v>#VALUE!</v>
      </c>
      <c r="H36" s="21"/>
      <c r="I36" s="82" t="e">
        <f>IF(D11="",0,(IF(D11="Tak",(G36/1.08))))</f>
        <v>#VALUE!</v>
      </c>
      <c r="J36" s="83"/>
      <c r="K36" s="83"/>
    </row>
    <row r="37" spans="1:12" s="9" customFormat="1" ht="85.15" customHeight="1">
      <c r="A37" s="77">
        <v>2</v>
      </c>
      <c r="B37" s="78" t="s">
        <v>15</v>
      </c>
      <c r="C37" s="79" t="str">
        <f>D22</f>
        <v>C</v>
      </c>
      <c r="D37" s="77" t="s">
        <v>14</v>
      </c>
      <c r="E37" s="79" t="str">
        <f>D21</f>
        <v>B</v>
      </c>
      <c r="F37" s="80">
        <f>D4</f>
        <v>300</v>
      </c>
      <c r="G37" s="81" t="e">
        <f>D31</f>
        <v>#VALUE!</v>
      </c>
      <c r="H37" s="21"/>
      <c r="I37" s="82" t="e">
        <f>IF(D11="",0,(IF(D11="Tak",(G37/1.08))))</f>
        <v>#VALUE!</v>
      </c>
      <c r="J37" s="83"/>
      <c r="K37" s="83"/>
    </row>
    <row r="38" spans="1:12" ht="24" customHeight="1">
      <c r="G38" s="85" t="e">
        <f>SUM(G36:G37)</f>
        <v>#VALUE!</v>
      </c>
      <c r="H38" s="86"/>
      <c r="I38" s="87" t="e">
        <f>SUM(I36:I37)</f>
        <v>#VALUE!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D24:D26" name="Rozstęp9"/>
    <protectedRange sqref="C2" name="Rozstęp1"/>
    <protectedRange sqref="D4:D6" name="Rozstęp2"/>
    <protectedRange sqref="D8:D11" name="Rozstęp3"/>
    <protectedRange sqref="G4:K14" name="Rozstęp4"/>
    <protectedRange sqref="M4:N14" name="Rozstęp5"/>
    <protectedRange sqref="D21:D22" name="Rozstęp6"/>
    <protectedRange sqref="G20:K29" name="Rozstęp7"/>
    <protectedRange sqref="M20:N30" name="Rozstęp8"/>
  </protectedRanges>
  <mergeCells count="22">
    <mergeCell ref="A18:B18"/>
    <mergeCell ref="G18:H18"/>
    <mergeCell ref="J18:O18"/>
    <mergeCell ref="A1:F1"/>
    <mergeCell ref="G1:N1"/>
    <mergeCell ref="A2:B2"/>
    <mergeCell ref="G2:H2"/>
    <mergeCell ref="J2:O2"/>
    <mergeCell ref="F3:F4"/>
    <mergeCell ref="B5:B6"/>
    <mergeCell ref="B8:B10"/>
    <mergeCell ref="A12:C12"/>
    <mergeCell ref="J16:M16"/>
    <mergeCell ref="J17:M17"/>
    <mergeCell ref="B33:C33"/>
    <mergeCell ref="I34:L34"/>
    <mergeCell ref="F19:F20"/>
    <mergeCell ref="B21:B22"/>
    <mergeCell ref="B24:B26"/>
    <mergeCell ref="A27:C27"/>
    <mergeCell ref="J31:M31"/>
    <mergeCell ref="J32:M32"/>
  </mergeCells>
  <conditionalFormatting sqref="I36">
    <cfRule type="expression" dxfId="41" priority="7">
      <formula>$D$11="Nie"</formula>
    </cfRule>
    <cfRule type="expression" dxfId="40" priority="9">
      <formula>$D$11="Tak"</formula>
    </cfRule>
  </conditionalFormatting>
  <conditionalFormatting sqref="G36">
    <cfRule type="expression" dxfId="39" priority="8">
      <formula>$D$11="Tak"</formula>
    </cfRule>
  </conditionalFormatting>
  <conditionalFormatting sqref="I37">
    <cfRule type="expression" dxfId="38" priority="4">
      <formula>$D$11="Nie"</formula>
    </cfRule>
    <cfRule type="expression" dxfId="37" priority="6">
      <formula>$D$11="Tak"</formula>
    </cfRule>
  </conditionalFormatting>
  <conditionalFormatting sqref="G37">
    <cfRule type="expression" dxfId="36" priority="5">
      <formula>$D$11="Tak"</formula>
    </cfRule>
  </conditionalFormatting>
  <dataValidations count="2">
    <dataValidation type="list" allowBlank="1" showInputMessage="1" showErrorMessage="1" sqref="D4 D20" xr:uid="{00000000-0002-0000-0400-000000000000}">
      <formula1>"300,200,100"</formula1>
    </dataValidation>
    <dataValidation type="list" allowBlank="1" showInputMessage="1" showErrorMessage="1" sqref="D11" xr:uid="{00000000-0002-0000-0400-000001000000}">
      <formula1>"Tak,Nie"</formula1>
    </dataValidation>
  </dataValidations>
  <pageMargins left="0.7" right="0.7" top="0.75" bottom="0.75" header="0.3" footer="0.3"/>
  <pageSetup paperSize="9" scale="39" orientation="landscape" r:id="rId1"/>
  <rowBreaks count="1" manualBreakCount="1">
    <brk id="3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4"/>
  <sheetViews>
    <sheetView view="pageBreakPreview" zoomScale="72" zoomScaleNormal="66" zoomScaleSheetLayoutView="72" workbookViewId="0">
      <selection activeCell="G3" sqref="G3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108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83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60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25" t="s">
        <v>2</v>
      </c>
      <c r="C20" s="4" t="s">
        <v>97</v>
      </c>
      <c r="D20" s="26">
        <f>D4</f>
        <v>300</v>
      </c>
      <c r="E20" s="27" t="s">
        <v>66</v>
      </c>
      <c r="F20" s="179"/>
      <c r="G20" s="105"/>
      <c r="H20" s="105"/>
      <c r="I20" s="113"/>
      <c r="J20" s="105"/>
      <c r="K20" s="105"/>
      <c r="L20" s="105">
        <f>K20*J20</f>
        <v>0</v>
      </c>
      <c r="M20" s="105"/>
      <c r="N20" s="105"/>
      <c r="O20" s="105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110</v>
      </c>
      <c r="E21" s="29"/>
      <c r="G21" s="114"/>
      <c r="H21" s="114"/>
      <c r="I21" s="115"/>
      <c r="J21" s="114"/>
      <c r="K21" s="114"/>
      <c r="L21" s="105">
        <f t="shared" ref="L21:L29" si="2">K21*J21</f>
        <v>0</v>
      </c>
      <c r="M21" s="114"/>
      <c r="N21" s="114"/>
      <c r="O21" s="105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111</v>
      </c>
      <c r="E22" s="29"/>
      <c r="G22" s="116"/>
      <c r="H22" s="116"/>
      <c r="I22" s="117"/>
      <c r="J22" s="116"/>
      <c r="K22" s="116"/>
      <c r="L22" s="105">
        <f t="shared" si="2"/>
        <v>0</v>
      </c>
      <c r="M22" s="116"/>
      <c r="N22" s="116"/>
      <c r="O22" s="105">
        <f t="shared" si="3"/>
        <v>0</v>
      </c>
    </row>
    <row r="23" spans="1:20" ht="34.15" customHeight="1">
      <c r="B23" s="31"/>
      <c r="C23" s="32" t="s">
        <v>0</v>
      </c>
      <c r="D23" s="33" t="e">
        <f>D21*D22</f>
        <v>#VALUE!</v>
      </c>
      <c r="E23" s="34"/>
      <c r="F23" s="5"/>
      <c r="G23" s="116"/>
      <c r="H23" s="116"/>
      <c r="I23" s="117"/>
      <c r="J23" s="116"/>
      <c r="K23" s="116"/>
      <c r="L23" s="105">
        <f t="shared" si="2"/>
        <v>0</v>
      </c>
      <c r="M23" s="116"/>
      <c r="N23" s="116"/>
      <c r="O23" s="105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16"/>
      <c r="H24" s="116"/>
      <c r="I24" s="117"/>
      <c r="J24" s="116"/>
      <c r="K24" s="116"/>
      <c r="L24" s="105">
        <f t="shared" si="2"/>
        <v>0</v>
      </c>
      <c r="M24" s="116"/>
      <c r="N24" s="116"/>
      <c r="O24" s="105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16"/>
      <c r="H25" s="116"/>
      <c r="I25" s="117"/>
      <c r="J25" s="116"/>
      <c r="K25" s="116"/>
      <c r="L25" s="105">
        <f t="shared" si="2"/>
        <v>0</v>
      </c>
      <c r="M25" s="116"/>
      <c r="N25" s="116"/>
      <c r="O25" s="105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14"/>
      <c r="H26" s="114"/>
      <c r="I26" s="115"/>
      <c r="J26" s="114"/>
      <c r="K26" s="114"/>
      <c r="L26" s="105">
        <f t="shared" si="2"/>
        <v>0</v>
      </c>
      <c r="M26" s="114"/>
      <c r="N26" s="114"/>
      <c r="O26" s="105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18"/>
      <c r="H27" s="118"/>
      <c r="I27" s="113"/>
      <c r="J27" s="118"/>
      <c r="K27" s="118"/>
      <c r="L27" s="105">
        <f t="shared" si="2"/>
        <v>0</v>
      </c>
      <c r="M27" s="118"/>
      <c r="N27" s="118"/>
      <c r="O27" s="105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119"/>
      <c r="H28" s="119"/>
      <c r="I28" s="120"/>
      <c r="J28" s="119"/>
      <c r="K28" s="119"/>
      <c r="L28" s="105">
        <f t="shared" si="2"/>
        <v>0</v>
      </c>
      <c r="M28" s="119"/>
      <c r="N28" s="119"/>
      <c r="O28" s="105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121"/>
      <c r="H29" s="121"/>
      <c r="I29" s="120"/>
      <c r="J29" s="121"/>
      <c r="K29" s="121"/>
      <c r="L29" s="105">
        <f t="shared" si="2"/>
        <v>0</v>
      </c>
      <c r="M29" s="121"/>
      <c r="N29" s="121"/>
      <c r="O29" s="105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91">
        <f>SUM(J20:J29)</f>
        <v>0</v>
      </c>
      <c r="K30" s="91"/>
      <c r="L30" s="91">
        <f>SUM(L20:L29)</f>
        <v>0</v>
      </c>
      <c r="M30" s="91">
        <f>SUM(M20:M29)</f>
        <v>0</v>
      </c>
      <c r="N30" s="91"/>
      <c r="O30" s="91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90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20" ht="39.75" customHeight="1">
      <c r="A33" s="182"/>
      <c r="B33" s="183"/>
      <c r="C33" s="23"/>
      <c r="F33" s="6"/>
      <c r="G33" s="176" t="s">
        <v>57</v>
      </c>
      <c r="H33" s="176"/>
      <c r="J33" s="177" t="s">
        <v>58</v>
      </c>
      <c r="K33" s="178"/>
      <c r="L33" s="178"/>
      <c r="M33" s="178"/>
      <c r="N33" s="178"/>
      <c r="O33" s="178"/>
    </row>
    <row r="34" spans="1:20" ht="60.6" customHeight="1">
      <c r="A34" s="7"/>
      <c r="B34" s="8" t="s">
        <v>59</v>
      </c>
      <c r="C34" s="2"/>
      <c r="D34" s="24" t="s">
        <v>60</v>
      </c>
      <c r="F34" s="179"/>
      <c r="G34" s="11" t="s">
        <v>61</v>
      </c>
      <c r="H34" s="11" t="s">
        <v>62</v>
      </c>
      <c r="I34" s="6"/>
      <c r="J34" s="11" t="s">
        <v>63</v>
      </c>
      <c r="K34" s="11" t="s">
        <v>64</v>
      </c>
      <c r="L34" s="12" t="s">
        <v>65</v>
      </c>
      <c r="M34" s="11" t="s">
        <v>63</v>
      </c>
      <c r="N34" s="11" t="s">
        <v>64</v>
      </c>
      <c r="O34" s="12" t="s">
        <v>65</v>
      </c>
    </row>
    <row r="35" spans="1:20" s="5" customFormat="1" ht="34.15" customHeight="1">
      <c r="B35" s="25" t="s">
        <v>2</v>
      </c>
      <c r="C35" s="4" t="s">
        <v>97</v>
      </c>
      <c r="D35" s="26">
        <f>D4</f>
        <v>300</v>
      </c>
      <c r="E35" s="27" t="s">
        <v>66</v>
      </c>
      <c r="F35" s="179"/>
      <c r="G35" s="105"/>
      <c r="H35" s="105"/>
      <c r="I35" s="113"/>
      <c r="J35" s="105"/>
      <c r="K35" s="105"/>
      <c r="L35" s="105">
        <f>K35*J35</f>
        <v>0</v>
      </c>
      <c r="M35" s="105"/>
      <c r="N35" s="105"/>
      <c r="O35" s="105">
        <f>N35*M35</f>
        <v>0</v>
      </c>
    </row>
    <row r="36" spans="1:20" s="5" customFormat="1" ht="34.15" customHeight="1">
      <c r="B36" s="181" t="s">
        <v>1</v>
      </c>
      <c r="C36" s="4" t="s">
        <v>98</v>
      </c>
      <c r="D36" s="28" t="s">
        <v>110</v>
      </c>
      <c r="E36" s="29"/>
      <c r="G36" s="114"/>
      <c r="H36" s="114"/>
      <c r="I36" s="115"/>
      <c r="J36" s="114"/>
      <c r="K36" s="114"/>
      <c r="L36" s="105">
        <f t="shared" ref="L36:L44" si="4">K36*J36</f>
        <v>0</v>
      </c>
      <c r="M36" s="114"/>
      <c r="N36" s="114"/>
      <c r="O36" s="105">
        <f t="shared" ref="O36:O44" si="5">N36*M36</f>
        <v>0</v>
      </c>
    </row>
    <row r="37" spans="1:20" s="5" customFormat="1" ht="34.15" customHeight="1">
      <c r="B37" s="181"/>
      <c r="C37" s="4" t="s">
        <v>99</v>
      </c>
      <c r="D37" s="30" t="s">
        <v>111</v>
      </c>
      <c r="E37" s="29"/>
      <c r="G37" s="116"/>
      <c r="H37" s="116"/>
      <c r="I37" s="117"/>
      <c r="J37" s="116"/>
      <c r="K37" s="116"/>
      <c r="L37" s="105">
        <f t="shared" si="4"/>
        <v>0</v>
      </c>
      <c r="M37" s="116"/>
      <c r="N37" s="116"/>
      <c r="O37" s="105">
        <f t="shared" si="5"/>
        <v>0</v>
      </c>
    </row>
    <row r="38" spans="1:20" ht="34.15" customHeight="1">
      <c r="B38" s="31"/>
      <c r="C38" s="32" t="s">
        <v>0</v>
      </c>
      <c r="D38" s="33" t="e">
        <f>D36*D37</f>
        <v>#VALUE!</v>
      </c>
      <c r="E38" s="34"/>
      <c r="F38" s="5"/>
      <c r="G38" s="116"/>
      <c r="H38" s="116"/>
      <c r="I38" s="117"/>
      <c r="J38" s="116"/>
      <c r="K38" s="116"/>
      <c r="L38" s="105">
        <f t="shared" si="4"/>
        <v>0</v>
      </c>
      <c r="M38" s="116"/>
      <c r="N38" s="116"/>
      <c r="O38" s="105">
        <f t="shared" si="5"/>
        <v>0</v>
      </c>
    </row>
    <row r="39" spans="1:20" ht="34.15" customHeight="1">
      <c r="B39" s="181" t="s">
        <v>82</v>
      </c>
      <c r="C39" s="4" t="s">
        <v>100</v>
      </c>
      <c r="D39" s="35" t="s">
        <v>112</v>
      </c>
      <c r="E39" s="29"/>
      <c r="F39" s="5"/>
      <c r="G39" s="116"/>
      <c r="H39" s="116"/>
      <c r="I39" s="117"/>
      <c r="J39" s="116"/>
      <c r="K39" s="116"/>
      <c r="L39" s="105">
        <f t="shared" si="4"/>
        <v>0</v>
      </c>
      <c r="M39" s="116"/>
      <c r="N39" s="116"/>
      <c r="O39" s="105">
        <f t="shared" si="5"/>
        <v>0</v>
      </c>
    </row>
    <row r="40" spans="1:20" ht="34.15" customHeight="1">
      <c r="B40" s="181"/>
      <c r="C40" s="4" t="s">
        <v>101</v>
      </c>
      <c r="D40" s="36" t="s">
        <v>113</v>
      </c>
      <c r="E40" s="37"/>
      <c r="G40" s="116"/>
      <c r="H40" s="116"/>
      <c r="I40" s="117"/>
      <c r="J40" s="116"/>
      <c r="K40" s="116"/>
      <c r="L40" s="105">
        <f t="shared" si="4"/>
        <v>0</v>
      </c>
      <c r="M40" s="116"/>
      <c r="N40" s="116"/>
      <c r="O40" s="105">
        <f t="shared" si="5"/>
        <v>0</v>
      </c>
    </row>
    <row r="41" spans="1:20" ht="34.15" customHeight="1">
      <c r="B41" s="181"/>
      <c r="C41" s="84" t="s">
        <v>102</v>
      </c>
      <c r="D41" s="38" t="s">
        <v>114</v>
      </c>
      <c r="E41" s="39"/>
      <c r="G41" s="114"/>
      <c r="H41" s="114"/>
      <c r="I41" s="115"/>
      <c r="J41" s="114"/>
      <c r="K41" s="114"/>
      <c r="L41" s="105">
        <f t="shared" si="4"/>
        <v>0</v>
      </c>
      <c r="M41" s="114"/>
      <c r="N41" s="114"/>
      <c r="O41" s="105">
        <f t="shared" si="5"/>
        <v>0</v>
      </c>
    </row>
    <row r="42" spans="1:20" ht="34.15" customHeight="1">
      <c r="A42" s="184" t="s">
        <v>69</v>
      </c>
      <c r="B42" s="184"/>
      <c r="C42" s="185"/>
      <c r="D42" s="45" t="e">
        <f xml:space="preserve">  IF(D39*D40&lt;D38,"mniejsza",IF(D39*D40=D38,"równa","większa"))</f>
        <v>#VALUE!</v>
      </c>
      <c r="E42" s="46"/>
      <c r="F42" s="47"/>
      <c r="G42" s="118"/>
      <c r="H42" s="118"/>
      <c r="I42" s="113"/>
      <c r="J42" s="118"/>
      <c r="K42" s="118"/>
      <c r="L42" s="105">
        <f t="shared" si="4"/>
        <v>0</v>
      </c>
      <c r="M42" s="118"/>
      <c r="N42" s="118"/>
      <c r="O42" s="105">
        <f t="shared" si="5"/>
        <v>0</v>
      </c>
    </row>
    <row r="43" spans="1:20" ht="34.15" customHeight="1">
      <c r="A43" s="48"/>
      <c r="B43" s="49"/>
      <c r="C43" s="49" t="s">
        <v>70</v>
      </c>
      <c r="D43" s="50" t="e">
        <f>ROUND(D39*D40,2)</f>
        <v>#VALUE!</v>
      </c>
      <c r="E43" s="51"/>
      <c r="F43" s="52"/>
      <c r="G43" s="119"/>
      <c r="H43" s="119"/>
      <c r="I43" s="120"/>
      <c r="J43" s="119"/>
      <c r="K43" s="119"/>
      <c r="L43" s="105">
        <f t="shared" si="4"/>
        <v>0</v>
      </c>
      <c r="M43" s="119"/>
      <c r="N43" s="119"/>
      <c r="O43" s="105">
        <f t="shared" si="5"/>
        <v>0</v>
      </c>
    </row>
    <row r="44" spans="1:20" ht="34.15" customHeight="1">
      <c r="A44" s="48"/>
      <c r="B44" s="49"/>
      <c r="C44" s="49" t="s">
        <v>71</v>
      </c>
      <c r="D44" s="53" t="e">
        <f>IF(D43&lt;&gt;" ",D41/D43,"")</f>
        <v>#VALUE!</v>
      </c>
      <c r="E44" s="54"/>
      <c r="F44" s="55"/>
      <c r="G44" s="121"/>
      <c r="H44" s="121"/>
      <c r="I44" s="120"/>
      <c r="J44" s="121"/>
      <c r="K44" s="121"/>
      <c r="L44" s="105">
        <f t="shared" si="4"/>
        <v>0</v>
      </c>
      <c r="M44" s="121"/>
      <c r="N44" s="121"/>
      <c r="O44" s="105">
        <f t="shared" si="5"/>
        <v>0</v>
      </c>
      <c r="P44" s="56"/>
      <c r="Q44" s="56"/>
      <c r="R44" s="56"/>
      <c r="S44" s="56"/>
      <c r="T44" s="56"/>
    </row>
    <row r="45" spans="1:20" s="1" customFormat="1" ht="34.15" customHeight="1">
      <c r="A45" s="57"/>
      <c r="B45" s="58"/>
      <c r="C45" s="89" t="s">
        <v>115</v>
      </c>
      <c r="D45" s="59" t="e">
        <f>IF(D35="","",(IF(OR(D44&lt;=D35),D44,D35))*(IF(OR(D43&lt;=D38),D43,D38)))</f>
        <v>#VALUE!</v>
      </c>
      <c r="E45" s="60" t="e">
        <f>IF(D36="","",(IF(OR(D43&gt;=D38),D38,D43)*(D43*IF(OR(D47&gt;=$D$4),$D$4,D47))/D43))</f>
        <v>#VALUE!</v>
      </c>
      <c r="F45"/>
      <c r="G45" s="61">
        <f>SUM(G35:G44)</f>
        <v>0</v>
      </c>
      <c r="H45" s="62">
        <f>SUM(H35:H44)</f>
        <v>0</v>
      </c>
      <c r="I45" s="63"/>
      <c r="J45" s="91">
        <f>SUM(J35:J44)</f>
        <v>0</v>
      </c>
      <c r="K45" s="91"/>
      <c r="L45" s="91">
        <f>SUM(L35:L44)</f>
        <v>0</v>
      </c>
      <c r="M45" s="91">
        <f>SUM(M35:M44)</f>
        <v>0</v>
      </c>
      <c r="N45" s="91"/>
      <c r="O45" s="91">
        <f>SUM(O35:O44)</f>
        <v>0</v>
      </c>
      <c r="P45" s="56"/>
      <c r="Q45" s="56"/>
      <c r="R45" s="56"/>
      <c r="S45" s="56"/>
      <c r="T45" s="56"/>
    </row>
    <row r="46" spans="1:20" ht="34.15" customHeight="1">
      <c r="A46" s="3"/>
      <c r="B46" s="3"/>
      <c r="C46" s="65" t="s">
        <v>116</v>
      </c>
      <c r="D46" s="66" t="e">
        <f>MIN(D45:D45)</f>
        <v>#VALUE!</v>
      </c>
      <c r="E46" s="67"/>
      <c r="F46" s="68"/>
      <c r="G46" s="69" t="s">
        <v>72</v>
      </c>
      <c r="H46" s="69" t="s">
        <v>73</v>
      </c>
      <c r="I46" s="63"/>
      <c r="J46" s="180" t="s">
        <v>74</v>
      </c>
      <c r="K46" s="180"/>
      <c r="L46" s="180"/>
      <c r="M46" s="180"/>
      <c r="N46" s="70">
        <f>J45+M45</f>
        <v>0</v>
      </c>
      <c r="O46" s="69" t="s">
        <v>75</v>
      </c>
      <c r="P46" s="56"/>
      <c r="Q46" s="56"/>
      <c r="R46" s="56"/>
      <c r="S46" s="56"/>
      <c r="T46" s="56"/>
    </row>
    <row r="47" spans="1:20" ht="31.15" customHeight="1">
      <c r="C47" s="71" t="s">
        <v>76</v>
      </c>
      <c r="D47" s="72" t="e">
        <f>IF(OR((D41/D43)&lt;=$D$4),(D41/D43),$D$4)</f>
        <v>#VALUE!</v>
      </c>
      <c r="J47" s="171" t="s">
        <v>77</v>
      </c>
      <c r="K47" s="171"/>
      <c r="L47" s="171"/>
      <c r="M47" s="171"/>
      <c r="N47" s="90" t="e">
        <f>(O45+L45)/N46</f>
        <v>#DIV/0!</v>
      </c>
      <c r="O47" s="69" t="s">
        <v>78</v>
      </c>
      <c r="P47" s="56"/>
      <c r="Q47" s="56"/>
      <c r="R47" s="56"/>
      <c r="S47" s="56"/>
      <c r="T47" s="56"/>
    </row>
    <row r="48" spans="1:20">
      <c r="A48" s="75"/>
      <c r="B48" s="173" t="s">
        <v>16</v>
      </c>
      <c r="C48" s="173"/>
      <c r="I48" s="44"/>
    </row>
    <row r="49" spans="1:12" s="6" customFormat="1" ht="79.900000000000006" customHeight="1">
      <c r="A49" s="22" t="s">
        <v>9</v>
      </c>
      <c r="B49" s="22" t="s">
        <v>7</v>
      </c>
      <c r="C49" s="22" t="s">
        <v>8</v>
      </c>
      <c r="D49" s="22" t="s">
        <v>10</v>
      </c>
      <c r="E49" s="22" t="s">
        <v>11</v>
      </c>
      <c r="F49" s="22" t="s">
        <v>12</v>
      </c>
      <c r="G49" s="22" t="s">
        <v>13</v>
      </c>
      <c r="I49" s="174" t="s">
        <v>52</v>
      </c>
      <c r="J49" s="174"/>
      <c r="K49" s="174"/>
      <c r="L49" s="174"/>
    </row>
    <row r="50" spans="1:12" s="10" customFormat="1" ht="11.25">
      <c r="A50" s="22"/>
      <c r="B50" s="22">
        <v>1</v>
      </c>
      <c r="C50" s="22">
        <v>2</v>
      </c>
      <c r="D50" s="22">
        <v>3</v>
      </c>
      <c r="E50" s="22">
        <v>4</v>
      </c>
      <c r="F50" s="22">
        <v>5</v>
      </c>
      <c r="G50" s="22">
        <v>6</v>
      </c>
      <c r="I50" s="76" t="s">
        <v>79</v>
      </c>
      <c r="J50" s="76"/>
      <c r="K50" s="76"/>
      <c r="L50" s="76"/>
    </row>
    <row r="51" spans="1:12" s="9" customFormat="1" ht="85.15" customHeight="1">
      <c r="A51" s="77">
        <v>1</v>
      </c>
      <c r="B51" s="78" t="s">
        <v>15</v>
      </c>
      <c r="C51" s="79" t="str">
        <f>D6</f>
        <v>C</v>
      </c>
      <c r="D51" s="77" t="s">
        <v>14</v>
      </c>
      <c r="E51" s="79" t="str">
        <f>D5</f>
        <v>B</v>
      </c>
      <c r="F51" s="80">
        <f>D4</f>
        <v>300</v>
      </c>
      <c r="G51" s="81" t="e">
        <f>D16</f>
        <v>#VALUE!</v>
      </c>
      <c r="H51" s="21"/>
      <c r="I51" s="82" t="e">
        <f>IF(D11="",0,(IF(D11="Tak",(G51/1.08))))</f>
        <v>#VALUE!</v>
      </c>
      <c r="J51" s="83"/>
      <c r="K51" s="83"/>
    </row>
    <row r="52" spans="1:12" s="9" customFormat="1" ht="85.15" customHeight="1">
      <c r="A52" s="77">
        <v>2</v>
      </c>
      <c r="B52" s="78" t="s">
        <v>15</v>
      </c>
      <c r="C52" s="79" t="str">
        <f>D22</f>
        <v>C</v>
      </c>
      <c r="D52" s="77" t="s">
        <v>14</v>
      </c>
      <c r="E52" s="79" t="str">
        <f>D21</f>
        <v>B</v>
      </c>
      <c r="F52" s="80">
        <f>D4</f>
        <v>300</v>
      </c>
      <c r="G52" s="81" t="e">
        <f>D31</f>
        <v>#VALUE!</v>
      </c>
      <c r="H52" s="21"/>
      <c r="I52" s="82" t="e">
        <f>IF(D11="",0,(IF(D11="Tak",(G52/1.08))))</f>
        <v>#VALUE!</v>
      </c>
      <c r="J52" s="83"/>
      <c r="K52" s="83"/>
    </row>
    <row r="53" spans="1:12" s="9" customFormat="1" ht="85.15" customHeight="1">
      <c r="A53" s="77">
        <v>3</v>
      </c>
      <c r="B53" s="78" t="s">
        <v>15</v>
      </c>
      <c r="C53" s="79" t="str">
        <f>D37</f>
        <v>C</v>
      </c>
      <c r="D53" s="77" t="s">
        <v>14</v>
      </c>
      <c r="E53" s="79" t="str">
        <f>D36</f>
        <v>B</v>
      </c>
      <c r="F53" s="80">
        <f>D4</f>
        <v>300</v>
      </c>
      <c r="G53" s="81" t="e">
        <f>D46</f>
        <v>#VALUE!</v>
      </c>
      <c r="H53" s="21"/>
      <c r="I53" s="82" t="e">
        <f>IF(D11="",0,(IF(D11="Tak",(G53/1.08))))</f>
        <v>#VALUE!</v>
      </c>
      <c r="J53" s="83"/>
      <c r="K53" s="83"/>
    </row>
    <row r="54" spans="1:12" ht="24" customHeight="1">
      <c r="G54" s="85" t="e">
        <f>SUM(G51:G53)</f>
        <v>#VALUE!</v>
      </c>
      <c r="H54" s="86"/>
      <c r="I54" s="87" t="e">
        <f>SUM(I51:I53)</f>
        <v>#VALUE!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C2" name="Rozstęp1"/>
    <protectedRange sqref="D4:D6" name="Rozstęp2"/>
    <protectedRange sqref="D8:D11" name="Rozstęp3"/>
    <protectedRange sqref="G4:K14" name="Rozstęp4"/>
    <protectedRange sqref="M4:N14" name="Rozstęp5"/>
    <protectedRange sqref="D21:D22" name="Rozstęp6"/>
    <protectedRange sqref="D24:D26" name="Rozstęp7"/>
    <protectedRange sqref="G20:K29" name="Rozstęp8"/>
    <protectedRange sqref="M20:N29" name="Rozstęp9"/>
    <protectedRange sqref="D36:D37" name="Rozstęp10"/>
    <protectedRange sqref="D39:D41" name="Rozstęp11"/>
    <protectedRange sqref="G35:K44" name="Rozstęp12"/>
    <protectedRange sqref="M35:N44" name="Rozstęp13"/>
  </protectedRanges>
  <mergeCells count="31">
    <mergeCell ref="F3:F4"/>
    <mergeCell ref="A1:F1"/>
    <mergeCell ref="G1:N1"/>
    <mergeCell ref="A2:B2"/>
    <mergeCell ref="G2:H2"/>
    <mergeCell ref="J2:O2"/>
    <mergeCell ref="J31:M31"/>
    <mergeCell ref="J32:M32"/>
    <mergeCell ref="B5:B6"/>
    <mergeCell ref="B8:B10"/>
    <mergeCell ref="A12:C12"/>
    <mergeCell ref="J16:M16"/>
    <mergeCell ref="J17:M17"/>
    <mergeCell ref="A18:B18"/>
    <mergeCell ref="G18:H18"/>
    <mergeCell ref="J18:O18"/>
    <mergeCell ref="F19:F20"/>
    <mergeCell ref="B21:B22"/>
    <mergeCell ref="B24:B26"/>
    <mergeCell ref="A27:C27"/>
    <mergeCell ref="A33:B33"/>
    <mergeCell ref="I49:L49"/>
    <mergeCell ref="A42:C42"/>
    <mergeCell ref="J46:M46"/>
    <mergeCell ref="J47:M47"/>
    <mergeCell ref="G33:H33"/>
    <mergeCell ref="J33:O33"/>
    <mergeCell ref="F34:F35"/>
    <mergeCell ref="B36:B37"/>
    <mergeCell ref="B48:C48"/>
    <mergeCell ref="B39:B41"/>
  </mergeCells>
  <conditionalFormatting sqref="I51">
    <cfRule type="expression" dxfId="35" priority="10">
      <formula>$D$11="Nie"</formula>
    </cfRule>
    <cfRule type="expression" dxfId="34" priority="12">
      <formula>$D$11="Tak"</formula>
    </cfRule>
  </conditionalFormatting>
  <conditionalFormatting sqref="G51">
    <cfRule type="expression" dxfId="33" priority="11">
      <formula>$D$11="Tak"</formula>
    </cfRule>
  </conditionalFormatting>
  <conditionalFormatting sqref="I52">
    <cfRule type="expression" dxfId="32" priority="7">
      <formula>$D$11="Nie"</formula>
    </cfRule>
    <cfRule type="expression" dxfId="31" priority="9">
      <formula>$D$11="Tak"</formula>
    </cfRule>
  </conditionalFormatting>
  <conditionalFormatting sqref="G52">
    <cfRule type="expression" dxfId="30" priority="8">
      <formula>$D$11="Tak"</formula>
    </cfRule>
  </conditionalFormatting>
  <conditionalFormatting sqref="I53">
    <cfRule type="expression" dxfId="29" priority="4">
      <formula>$D$11="Nie"</formula>
    </cfRule>
    <cfRule type="expression" dxfId="28" priority="6">
      <formula>$D$11="Tak"</formula>
    </cfRule>
  </conditionalFormatting>
  <conditionalFormatting sqref="G53">
    <cfRule type="expression" dxfId="27" priority="5">
      <formula>$D$11="Tak"</formula>
    </cfRule>
  </conditionalFormatting>
  <dataValidations count="2">
    <dataValidation type="list" allowBlank="1" showInputMessage="1" showErrorMessage="1" sqref="D11" xr:uid="{00000000-0002-0000-0500-000000000000}">
      <formula1>"Tak,Nie"</formula1>
    </dataValidation>
    <dataValidation type="list" allowBlank="1" showInputMessage="1" showErrorMessage="1" sqref="D4 D20 D35" xr:uid="{00000000-0002-0000-0500-000001000000}">
      <formula1>"300,200,100"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2" max="14" man="1"/>
    <brk id="4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1"/>
  <sheetViews>
    <sheetView view="pageBreakPreview" zoomScale="72" zoomScaleNormal="66" zoomScaleSheetLayoutView="72" workbookViewId="0">
      <selection sqref="A1:F1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120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88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68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90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60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88" t="s">
        <v>2</v>
      </c>
      <c r="C20" s="4" t="s">
        <v>97</v>
      </c>
      <c r="D20" s="26">
        <f>D4</f>
        <v>300</v>
      </c>
      <c r="E20" s="27" t="s">
        <v>66</v>
      </c>
      <c r="F20" s="179"/>
      <c r="G20" s="133"/>
      <c r="H20" s="133"/>
      <c r="I20" s="131"/>
      <c r="J20" s="133"/>
      <c r="K20" s="133"/>
      <c r="L20" s="133">
        <f>K20*J20</f>
        <v>0</v>
      </c>
      <c r="M20" s="133"/>
      <c r="N20" s="133"/>
      <c r="O20" s="133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110</v>
      </c>
      <c r="E21" s="29"/>
      <c r="G21" s="134"/>
      <c r="H21" s="134"/>
      <c r="I21" s="132"/>
      <c r="J21" s="134"/>
      <c r="K21" s="134"/>
      <c r="L21" s="133">
        <f t="shared" ref="L21:L29" si="2">K21*J21</f>
        <v>0</v>
      </c>
      <c r="M21" s="134"/>
      <c r="N21" s="134"/>
      <c r="O21" s="133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111</v>
      </c>
      <c r="E22" s="29"/>
      <c r="G22" s="135"/>
      <c r="H22" s="135"/>
      <c r="I22" s="136"/>
      <c r="J22" s="135"/>
      <c r="K22" s="135"/>
      <c r="L22" s="133">
        <f t="shared" si="2"/>
        <v>0</v>
      </c>
      <c r="M22" s="135"/>
      <c r="N22" s="135"/>
      <c r="O22" s="133">
        <f t="shared" si="3"/>
        <v>0</v>
      </c>
    </row>
    <row r="23" spans="1:20" ht="34.15" customHeight="1">
      <c r="B23" s="31"/>
      <c r="C23" s="32" t="s">
        <v>0</v>
      </c>
      <c r="D23" s="33" t="e">
        <f>D21*D22</f>
        <v>#VALUE!</v>
      </c>
      <c r="E23" s="34"/>
      <c r="F23" s="5"/>
      <c r="G23" s="135"/>
      <c r="H23" s="135"/>
      <c r="I23" s="136"/>
      <c r="J23" s="135"/>
      <c r="K23" s="135"/>
      <c r="L23" s="133">
        <f t="shared" si="2"/>
        <v>0</v>
      </c>
      <c r="M23" s="135"/>
      <c r="N23" s="135"/>
      <c r="O23" s="133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35"/>
      <c r="H24" s="135"/>
      <c r="I24" s="136"/>
      <c r="J24" s="135"/>
      <c r="K24" s="135"/>
      <c r="L24" s="133">
        <f t="shared" si="2"/>
        <v>0</v>
      </c>
      <c r="M24" s="135"/>
      <c r="N24" s="135"/>
      <c r="O24" s="133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35"/>
      <c r="H25" s="135"/>
      <c r="I25" s="136"/>
      <c r="J25" s="135"/>
      <c r="K25" s="135"/>
      <c r="L25" s="133">
        <f t="shared" si="2"/>
        <v>0</v>
      </c>
      <c r="M25" s="135"/>
      <c r="N25" s="135"/>
      <c r="O25" s="133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34"/>
      <c r="H26" s="134"/>
      <c r="I26" s="132"/>
      <c r="J26" s="134"/>
      <c r="K26" s="134"/>
      <c r="L26" s="133">
        <f t="shared" si="2"/>
        <v>0</v>
      </c>
      <c r="M26" s="134"/>
      <c r="N26" s="134"/>
      <c r="O26" s="133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37"/>
      <c r="H27" s="137"/>
      <c r="I27" s="131"/>
      <c r="J27" s="137"/>
      <c r="K27" s="137"/>
      <c r="L27" s="133">
        <f t="shared" si="2"/>
        <v>0</v>
      </c>
      <c r="M27" s="137"/>
      <c r="N27" s="137"/>
      <c r="O27" s="133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138"/>
      <c r="H28" s="138"/>
      <c r="I28" s="139"/>
      <c r="J28" s="138"/>
      <c r="K28" s="138"/>
      <c r="L28" s="133">
        <f t="shared" si="2"/>
        <v>0</v>
      </c>
      <c r="M28" s="138"/>
      <c r="N28" s="138"/>
      <c r="O28" s="133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140"/>
      <c r="H29" s="140"/>
      <c r="I29" s="139"/>
      <c r="J29" s="140"/>
      <c r="K29" s="140"/>
      <c r="L29" s="133">
        <f t="shared" si="2"/>
        <v>0</v>
      </c>
      <c r="M29" s="140"/>
      <c r="N29" s="140"/>
      <c r="O29" s="133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91">
        <f>SUM(J20:J29)</f>
        <v>0</v>
      </c>
      <c r="K30" s="91"/>
      <c r="L30" s="91">
        <f>SUM(L20:L29)</f>
        <v>0</v>
      </c>
      <c r="M30" s="91">
        <f>SUM(M20:M29)</f>
        <v>0</v>
      </c>
      <c r="N30" s="91"/>
      <c r="O30" s="91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90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20" ht="39.75" customHeight="1">
      <c r="A33" s="182"/>
      <c r="B33" s="183"/>
      <c r="C33" s="23"/>
      <c r="F33" s="6"/>
      <c r="G33" s="176" t="s">
        <v>57</v>
      </c>
      <c r="H33" s="176"/>
      <c r="J33" s="177" t="s">
        <v>58</v>
      </c>
      <c r="K33" s="178"/>
      <c r="L33" s="178"/>
      <c r="M33" s="178"/>
      <c r="N33" s="178"/>
      <c r="O33" s="178"/>
    </row>
    <row r="34" spans="1:20" ht="60.6" customHeight="1">
      <c r="A34" s="7"/>
      <c r="B34" s="8" t="s">
        <v>59</v>
      </c>
      <c r="C34" s="2"/>
      <c r="D34" s="24" t="s">
        <v>60</v>
      </c>
      <c r="F34" s="179"/>
      <c r="G34" s="11" t="s">
        <v>61</v>
      </c>
      <c r="H34" s="11" t="s">
        <v>62</v>
      </c>
      <c r="I34" s="6"/>
      <c r="J34" s="11" t="s">
        <v>63</v>
      </c>
      <c r="K34" s="11" t="s">
        <v>64</v>
      </c>
      <c r="L34" s="12" t="s">
        <v>65</v>
      </c>
      <c r="M34" s="11" t="s">
        <v>63</v>
      </c>
      <c r="N34" s="11" t="s">
        <v>64</v>
      </c>
      <c r="O34" s="12" t="s">
        <v>65</v>
      </c>
    </row>
    <row r="35" spans="1:20" s="5" customFormat="1" ht="34.15" customHeight="1">
      <c r="B35" s="88" t="s">
        <v>2</v>
      </c>
      <c r="C35" s="4" t="s">
        <v>97</v>
      </c>
      <c r="D35" s="26">
        <f>D4</f>
        <v>300</v>
      </c>
      <c r="E35" s="27" t="s">
        <v>66</v>
      </c>
      <c r="F35" s="179"/>
      <c r="G35" s="105"/>
      <c r="H35" s="105"/>
      <c r="I35" s="113"/>
      <c r="J35" s="105"/>
      <c r="K35" s="105"/>
      <c r="L35" s="105">
        <f>K35*J35</f>
        <v>0</v>
      </c>
      <c r="M35" s="105"/>
      <c r="N35" s="105"/>
      <c r="O35" s="105">
        <f>N35*M35</f>
        <v>0</v>
      </c>
    </row>
    <row r="36" spans="1:20" s="5" customFormat="1" ht="34.15" customHeight="1">
      <c r="B36" s="181" t="s">
        <v>1</v>
      </c>
      <c r="C36" s="4" t="s">
        <v>98</v>
      </c>
      <c r="D36" s="28" t="s">
        <v>110</v>
      </c>
      <c r="E36" s="29"/>
      <c r="G36" s="114"/>
      <c r="H36" s="114"/>
      <c r="I36" s="115"/>
      <c r="J36" s="114"/>
      <c r="K36" s="114"/>
      <c r="L36" s="105">
        <f t="shared" ref="L36:L44" si="4">K36*J36</f>
        <v>0</v>
      </c>
      <c r="M36" s="114"/>
      <c r="N36" s="114"/>
      <c r="O36" s="105">
        <f t="shared" ref="O36:O44" si="5">N36*M36</f>
        <v>0</v>
      </c>
    </row>
    <row r="37" spans="1:20" s="5" customFormat="1" ht="34.15" customHeight="1">
      <c r="B37" s="181"/>
      <c r="C37" s="4" t="s">
        <v>99</v>
      </c>
      <c r="D37" s="30" t="s">
        <v>111</v>
      </c>
      <c r="E37" s="29"/>
      <c r="G37" s="116"/>
      <c r="H37" s="116"/>
      <c r="I37" s="117"/>
      <c r="J37" s="116"/>
      <c r="K37" s="116"/>
      <c r="L37" s="105">
        <f t="shared" si="4"/>
        <v>0</v>
      </c>
      <c r="M37" s="116"/>
      <c r="N37" s="116"/>
      <c r="O37" s="105">
        <f t="shared" si="5"/>
        <v>0</v>
      </c>
    </row>
    <row r="38" spans="1:20" ht="34.15" customHeight="1">
      <c r="B38" s="31"/>
      <c r="C38" s="32" t="s">
        <v>0</v>
      </c>
      <c r="D38" s="33" t="e">
        <f>D36*D37</f>
        <v>#VALUE!</v>
      </c>
      <c r="E38" s="34"/>
      <c r="F38" s="5"/>
      <c r="G38" s="116"/>
      <c r="H38" s="116"/>
      <c r="I38" s="117"/>
      <c r="J38" s="116"/>
      <c r="K38" s="116"/>
      <c r="L38" s="105">
        <f t="shared" si="4"/>
        <v>0</v>
      </c>
      <c r="M38" s="116"/>
      <c r="N38" s="116"/>
      <c r="O38" s="105">
        <f t="shared" si="5"/>
        <v>0</v>
      </c>
    </row>
    <row r="39" spans="1:20" ht="34.15" customHeight="1">
      <c r="B39" s="181" t="s">
        <v>82</v>
      </c>
      <c r="C39" s="4" t="s">
        <v>100</v>
      </c>
      <c r="D39" s="35" t="s">
        <v>112</v>
      </c>
      <c r="E39" s="29"/>
      <c r="F39" s="5"/>
      <c r="G39" s="116"/>
      <c r="H39" s="116"/>
      <c r="I39" s="117"/>
      <c r="J39" s="116"/>
      <c r="K39" s="116"/>
      <c r="L39" s="105">
        <f t="shared" si="4"/>
        <v>0</v>
      </c>
      <c r="M39" s="116"/>
      <c r="N39" s="116"/>
      <c r="O39" s="105">
        <f t="shared" si="5"/>
        <v>0</v>
      </c>
    </row>
    <row r="40" spans="1:20" ht="34.15" customHeight="1">
      <c r="B40" s="181"/>
      <c r="C40" s="4" t="s">
        <v>101</v>
      </c>
      <c r="D40" s="36" t="s">
        <v>113</v>
      </c>
      <c r="E40" s="37"/>
      <c r="G40" s="116"/>
      <c r="H40" s="116"/>
      <c r="I40" s="117"/>
      <c r="J40" s="116"/>
      <c r="K40" s="116"/>
      <c r="L40" s="105">
        <f t="shared" si="4"/>
        <v>0</v>
      </c>
      <c r="M40" s="116"/>
      <c r="N40" s="116"/>
      <c r="O40" s="105">
        <f t="shared" si="5"/>
        <v>0</v>
      </c>
    </row>
    <row r="41" spans="1:20" ht="34.15" customHeight="1">
      <c r="B41" s="181"/>
      <c r="C41" s="84" t="s">
        <v>102</v>
      </c>
      <c r="D41" s="38" t="s">
        <v>114</v>
      </c>
      <c r="E41" s="39"/>
      <c r="G41" s="114"/>
      <c r="H41" s="114"/>
      <c r="I41" s="115"/>
      <c r="J41" s="114"/>
      <c r="K41" s="114"/>
      <c r="L41" s="105">
        <f t="shared" si="4"/>
        <v>0</v>
      </c>
      <c r="M41" s="114"/>
      <c r="N41" s="114"/>
      <c r="O41" s="105">
        <f t="shared" si="5"/>
        <v>0</v>
      </c>
    </row>
    <row r="42" spans="1:20" ht="34.15" customHeight="1">
      <c r="A42" s="184" t="s">
        <v>69</v>
      </c>
      <c r="B42" s="184"/>
      <c r="C42" s="185"/>
      <c r="D42" s="45" t="e">
        <f xml:space="preserve">  IF(D39*D40&lt;D38,"mniejsza",IF(D39*D40=D38,"równa","większa"))</f>
        <v>#VALUE!</v>
      </c>
      <c r="E42" s="46"/>
      <c r="F42" s="47"/>
      <c r="G42" s="118"/>
      <c r="H42" s="118"/>
      <c r="I42" s="113"/>
      <c r="J42" s="118"/>
      <c r="K42" s="118"/>
      <c r="L42" s="105">
        <f t="shared" si="4"/>
        <v>0</v>
      </c>
      <c r="M42" s="118"/>
      <c r="N42" s="118"/>
      <c r="O42" s="105">
        <f t="shared" si="5"/>
        <v>0</v>
      </c>
    </row>
    <row r="43" spans="1:20" ht="34.15" customHeight="1">
      <c r="A43" s="48"/>
      <c r="B43" s="49"/>
      <c r="C43" s="49" t="s">
        <v>70</v>
      </c>
      <c r="D43" s="50" t="e">
        <f>ROUND(D39*D40,2)</f>
        <v>#VALUE!</v>
      </c>
      <c r="E43" s="51"/>
      <c r="F43" s="52"/>
      <c r="G43" s="119"/>
      <c r="H43" s="119"/>
      <c r="I43" s="120"/>
      <c r="J43" s="119"/>
      <c r="K43" s="119"/>
      <c r="L43" s="105">
        <f t="shared" si="4"/>
        <v>0</v>
      </c>
      <c r="M43" s="119"/>
      <c r="N43" s="119"/>
      <c r="O43" s="105">
        <f t="shared" si="5"/>
        <v>0</v>
      </c>
    </row>
    <row r="44" spans="1:20" ht="34.15" customHeight="1">
      <c r="A44" s="48"/>
      <c r="B44" s="49"/>
      <c r="C44" s="49" t="s">
        <v>71</v>
      </c>
      <c r="D44" s="53" t="e">
        <f>IF(D43&lt;&gt;" ",D41/D43,"")</f>
        <v>#VALUE!</v>
      </c>
      <c r="E44" s="54"/>
      <c r="F44" s="55"/>
      <c r="G44" s="121"/>
      <c r="H44" s="121"/>
      <c r="I44" s="120"/>
      <c r="J44" s="121"/>
      <c r="K44" s="121"/>
      <c r="L44" s="105">
        <f t="shared" si="4"/>
        <v>0</v>
      </c>
      <c r="M44" s="121"/>
      <c r="N44" s="121"/>
      <c r="O44" s="105">
        <f t="shared" si="5"/>
        <v>0</v>
      </c>
      <c r="P44" s="56"/>
      <c r="Q44" s="56"/>
      <c r="R44" s="56"/>
      <c r="S44" s="56"/>
      <c r="T44" s="56"/>
    </row>
    <row r="45" spans="1:20" s="1" customFormat="1" ht="34.15" customHeight="1">
      <c r="A45" s="57"/>
      <c r="B45" s="58"/>
      <c r="C45" s="89" t="s">
        <v>115</v>
      </c>
      <c r="D45" s="59" t="e">
        <f>IF(D35="","",(IF(OR(D44&lt;=D35),D44,D35))*(IF(OR(D43&lt;=D38),D43,D38)))</f>
        <v>#VALUE!</v>
      </c>
      <c r="E45" s="60" t="e">
        <f>IF(D36="","",(IF(OR(D43&gt;=D38),D38,D43)*(D43*IF(OR(D47&gt;=$D$4),$D$4,D47))/D43))</f>
        <v>#VALUE!</v>
      </c>
      <c r="F45"/>
      <c r="G45" s="61">
        <f>SUM(G35:G44)</f>
        <v>0</v>
      </c>
      <c r="H45" s="62">
        <f>SUM(H35:H44)</f>
        <v>0</v>
      </c>
      <c r="I45" s="63"/>
      <c r="J45" s="91">
        <f>SUM(J35:J44)</f>
        <v>0</v>
      </c>
      <c r="K45" s="91"/>
      <c r="L45" s="91">
        <f>SUM(L35:L44)</f>
        <v>0</v>
      </c>
      <c r="M45" s="91">
        <f>SUM(M35:M44)</f>
        <v>0</v>
      </c>
      <c r="N45" s="91"/>
      <c r="O45" s="91">
        <f>SUM(O35:O44)</f>
        <v>0</v>
      </c>
      <c r="P45" s="56"/>
      <c r="Q45" s="56"/>
      <c r="R45" s="56"/>
      <c r="S45" s="56"/>
      <c r="T45" s="56"/>
    </row>
    <row r="46" spans="1:20" ht="34.15" customHeight="1">
      <c r="A46" s="3"/>
      <c r="B46" s="3"/>
      <c r="C46" s="65" t="s">
        <v>116</v>
      </c>
      <c r="D46" s="66" t="e">
        <f>MIN(D45:D45)</f>
        <v>#VALUE!</v>
      </c>
      <c r="E46" s="67"/>
      <c r="F46" s="68"/>
      <c r="G46" s="69" t="s">
        <v>72</v>
      </c>
      <c r="H46" s="69" t="s">
        <v>73</v>
      </c>
      <c r="I46" s="63"/>
      <c r="J46" s="180" t="s">
        <v>74</v>
      </c>
      <c r="K46" s="180"/>
      <c r="L46" s="180"/>
      <c r="M46" s="180"/>
      <c r="N46" s="70">
        <f>J45+M45</f>
        <v>0</v>
      </c>
      <c r="O46" s="69" t="s">
        <v>75</v>
      </c>
      <c r="P46" s="56"/>
      <c r="Q46" s="56"/>
      <c r="R46" s="56"/>
      <c r="S46" s="56"/>
      <c r="T46" s="56"/>
    </row>
    <row r="47" spans="1:20" ht="31.15" customHeight="1">
      <c r="C47" s="71" t="s">
        <v>76</v>
      </c>
      <c r="D47" s="72" t="e">
        <f>IF(OR((D41/D43)&lt;=$D$4),(D41/D43),$D$4)</f>
        <v>#VALUE!</v>
      </c>
      <c r="J47" s="171" t="s">
        <v>77</v>
      </c>
      <c r="K47" s="171"/>
      <c r="L47" s="171"/>
      <c r="M47" s="171"/>
      <c r="N47" s="90" t="e">
        <f>(O45+L45)/N46</f>
        <v>#DIV/0!</v>
      </c>
      <c r="O47" s="69" t="s">
        <v>78</v>
      </c>
      <c r="P47" s="56"/>
      <c r="Q47" s="56"/>
      <c r="R47" s="56"/>
      <c r="S47" s="56"/>
      <c r="T47" s="56"/>
    </row>
    <row r="48" spans="1:20" ht="39.75" customHeight="1">
      <c r="A48" s="182"/>
      <c r="B48" s="183"/>
      <c r="C48" s="23"/>
      <c r="F48" s="6"/>
      <c r="G48" s="176" t="s">
        <v>57</v>
      </c>
      <c r="H48" s="176"/>
      <c r="J48" s="177" t="s">
        <v>58</v>
      </c>
      <c r="K48" s="178"/>
      <c r="L48" s="178"/>
      <c r="M48" s="178"/>
      <c r="N48" s="178"/>
      <c r="O48" s="178"/>
    </row>
    <row r="49" spans="1:20" ht="60.6" customHeight="1">
      <c r="A49" s="7"/>
      <c r="B49" s="8" t="s">
        <v>59</v>
      </c>
      <c r="C49" s="2"/>
      <c r="D49" s="24" t="s">
        <v>60</v>
      </c>
      <c r="F49" s="179"/>
      <c r="G49" s="11" t="s">
        <v>61</v>
      </c>
      <c r="H49" s="11" t="s">
        <v>62</v>
      </c>
      <c r="I49" s="6"/>
      <c r="J49" s="11" t="s">
        <v>63</v>
      </c>
      <c r="K49" s="11" t="s">
        <v>64</v>
      </c>
      <c r="L49" s="12" t="s">
        <v>65</v>
      </c>
      <c r="M49" s="11" t="s">
        <v>63</v>
      </c>
      <c r="N49" s="11" t="s">
        <v>64</v>
      </c>
      <c r="O49" s="12" t="s">
        <v>65</v>
      </c>
    </row>
    <row r="50" spans="1:20" s="5" customFormat="1" ht="34.15" customHeight="1">
      <c r="B50" s="88" t="s">
        <v>2</v>
      </c>
      <c r="C50" s="4" t="s">
        <v>97</v>
      </c>
      <c r="D50" s="26">
        <f>D4</f>
        <v>300</v>
      </c>
      <c r="E50" s="27" t="s">
        <v>66</v>
      </c>
      <c r="F50" s="179"/>
      <c r="G50" s="105"/>
      <c r="H50" s="105"/>
      <c r="I50" s="113"/>
      <c r="J50" s="105"/>
      <c r="K50" s="105"/>
      <c r="L50" s="105">
        <f>K50*J50</f>
        <v>0</v>
      </c>
      <c r="M50" s="105"/>
      <c r="N50" s="105"/>
      <c r="O50" s="105">
        <f>N50*M50</f>
        <v>0</v>
      </c>
    </row>
    <row r="51" spans="1:20" s="5" customFormat="1" ht="34.15" customHeight="1">
      <c r="B51" s="181" t="s">
        <v>1</v>
      </c>
      <c r="C51" s="4" t="s">
        <v>98</v>
      </c>
      <c r="D51" s="28" t="s">
        <v>110</v>
      </c>
      <c r="E51" s="29"/>
      <c r="G51" s="114"/>
      <c r="H51" s="114"/>
      <c r="I51" s="115"/>
      <c r="J51" s="114"/>
      <c r="K51" s="114"/>
      <c r="L51" s="105">
        <f t="shared" ref="L51:L59" si="6">K51*J51</f>
        <v>0</v>
      </c>
      <c r="M51" s="114"/>
      <c r="N51" s="114"/>
      <c r="O51" s="105">
        <f t="shared" ref="O51:O59" si="7">N51*M51</f>
        <v>0</v>
      </c>
    </row>
    <row r="52" spans="1:20" s="5" customFormat="1" ht="34.15" customHeight="1">
      <c r="B52" s="181"/>
      <c r="C52" s="4" t="s">
        <v>99</v>
      </c>
      <c r="D52" s="30" t="s">
        <v>111</v>
      </c>
      <c r="E52" s="29"/>
      <c r="G52" s="116"/>
      <c r="H52" s="116"/>
      <c r="I52" s="117"/>
      <c r="J52" s="116"/>
      <c r="K52" s="116"/>
      <c r="L52" s="105">
        <f t="shared" si="6"/>
        <v>0</v>
      </c>
      <c r="M52" s="116"/>
      <c r="N52" s="116"/>
      <c r="O52" s="105">
        <f t="shared" si="7"/>
        <v>0</v>
      </c>
    </row>
    <row r="53" spans="1:20" ht="34.15" customHeight="1">
      <c r="B53" s="31"/>
      <c r="C53" s="32" t="s">
        <v>0</v>
      </c>
      <c r="D53" s="33" t="e">
        <f>D51*D52</f>
        <v>#VALUE!</v>
      </c>
      <c r="E53" s="34"/>
      <c r="F53" s="5"/>
      <c r="G53" s="116"/>
      <c r="H53" s="116"/>
      <c r="I53" s="117"/>
      <c r="J53" s="116"/>
      <c r="K53" s="116"/>
      <c r="L53" s="105">
        <f t="shared" si="6"/>
        <v>0</v>
      </c>
      <c r="M53" s="116"/>
      <c r="N53" s="116"/>
      <c r="O53" s="105">
        <f t="shared" si="7"/>
        <v>0</v>
      </c>
    </row>
    <row r="54" spans="1:20" ht="34.15" customHeight="1">
      <c r="B54" s="181" t="s">
        <v>104</v>
      </c>
      <c r="C54" s="4" t="s">
        <v>100</v>
      </c>
      <c r="D54" s="35" t="s">
        <v>112</v>
      </c>
      <c r="E54" s="29"/>
      <c r="F54" s="5"/>
      <c r="G54" s="116"/>
      <c r="H54" s="116"/>
      <c r="I54" s="117"/>
      <c r="J54" s="116"/>
      <c r="K54" s="116"/>
      <c r="L54" s="105">
        <f t="shared" si="6"/>
        <v>0</v>
      </c>
      <c r="M54" s="116"/>
      <c r="N54" s="116"/>
      <c r="O54" s="105">
        <f t="shared" si="7"/>
        <v>0</v>
      </c>
    </row>
    <row r="55" spans="1:20" ht="34.15" customHeight="1">
      <c r="B55" s="181"/>
      <c r="C55" s="4" t="s">
        <v>101</v>
      </c>
      <c r="D55" s="36" t="s">
        <v>113</v>
      </c>
      <c r="E55" s="37"/>
      <c r="G55" s="116"/>
      <c r="H55" s="116"/>
      <c r="I55" s="117"/>
      <c r="J55" s="116"/>
      <c r="K55" s="116"/>
      <c r="L55" s="105">
        <f t="shared" si="6"/>
        <v>0</v>
      </c>
      <c r="M55" s="116"/>
      <c r="N55" s="116"/>
      <c r="O55" s="105">
        <f t="shared" si="7"/>
        <v>0</v>
      </c>
    </row>
    <row r="56" spans="1:20" ht="34.15" customHeight="1">
      <c r="B56" s="181"/>
      <c r="C56" s="84" t="s">
        <v>102</v>
      </c>
      <c r="D56" s="38" t="s">
        <v>114</v>
      </c>
      <c r="E56" s="39"/>
      <c r="G56" s="114"/>
      <c r="H56" s="114"/>
      <c r="I56" s="115"/>
      <c r="J56" s="114"/>
      <c r="K56" s="114"/>
      <c r="L56" s="105">
        <f t="shared" si="6"/>
        <v>0</v>
      </c>
      <c r="M56" s="114"/>
      <c r="N56" s="114"/>
      <c r="O56" s="105">
        <f t="shared" si="7"/>
        <v>0</v>
      </c>
    </row>
    <row r="57" spans="1:20" ht="34.15" customHeight="1">
      <c r="A57" s="184" t="s">
        <v>69</v>
      </c>
      <c r="B57" s="184"/>
      <c r="C57" s="185"/>
      <c r="D57" s="45" t="e">
        <f xml:space="preserve">  IF(D54*D55&lt;D53,"mniejsza",IF(D54*D55=D53,"równa","większa"))</f>
        <v>#VALUE!</v>
      </c>
      <c r="E57" s="46"/>
      <c r="F57" s="47"/>
      <c r="G57" s="118"/>
      <c r="H57" s="118"/>
      <c r="I57" s="113"/>
      <c r="J57" s="118"/>
      <c r="K57" s="118"/>
      <c r="L57" s="105">
        <f t="shared" si="6"/>
        <v>0</v>
      </c>
      <c r="M57" s="118"/>
      <c r="N57" s="118"/>
      <c r="O57" s="105">
        <f t="shared" si="7"/>
        <v>0</v>
      </c>
    </row>
    <row r="58" spans="1:20" ht="34.15" customHeight="1">
      <c r="A58" s="48"/>
      <c r="B58" s="49"/>
      <c r="C58" s="49" t="s">
        <v>70</v>
      </c>
      <c r="D58" s="50" t="e">
        <f>ROUND(D54*D55,2)</f>
        <v>#VALUE!</v>
      </c>
      <c r="E58" s="51"/>
      <c r="F58" s="52"/>
      <c r="G58" s="119"/>
      <c r="H58" s="119"/>
      <c r="I58" s="120"/>
      <c r="J58" s="119"/>
      <c r="K58" s="119"/>
      <c r="L58" s="105">
        <f t="shared" si="6"/>
        <v>0</v>
      </c>
      <c r="M58" s="119"/>
      <c r="N58" s="119"/>
      <c r="O58" s="105">
        <f t="shared" si="7"/>
        <v>0</v>
      </c>
    </row>
    <row r="59" spans="1:20" ht="34.15" customHeight="1">
      <c r="A59" s="48"/>
      <c r="B59" s="49"/>
      <c r="C59" s="49" t="s">
        <v>71</v>
      </c>
      <c r="D59" s="53" t="e">
        <f>IF(D58&lt;&gt;" ",D56/D58,"")</f>
        <v>#VALUE!</v>
      </c>
      <c r="E59" s="54"/>
      <c r="F59" s="55"/>
      <c r="G59" s="121"/>
      <c r="H59" s="121"/>
      <c r="I59" s="120"/>
      <c r="J59" s="121"/>
      <c r="K59" s="121"/>
      <c r="L59" s="105">
        <f t="shared" si="6"/>
        <v>0</v>
      </c>
      <c r="M59" s="121"/>
      <c r="N59" s="121"/>
      <c r="O59" s="105">
        <f t="shared" si="7"/>
        <v>0</v>
      </c>
      <c r="P59" s="56"/>
      <c r="Q59" s="56"/>
      <c r="R59" s="56"/>
      <c r="S59" s="56"/>
      <c r="T59" s="56"/>
    </row>
    <row r="60" spans="1:20" s="1" customFormat="1" ht="34.15" customHeight="1">
      <c r="A60" s="57"/>
      <c r="B60" s="58"/>
      <c r="C60" s="89" t="s">
        <v>115</v>
      </c>
      <c r="D60" s="59" t="e">
        <f>IF(D50="","",(IF(OR(D59&lt;=D50),D59,D50))*(IF(OR(D58&lt;=D53),D58,D53)))</f>
        <v>#VALUE!</v>
      </c>
      <c r="E60" s="60" t="e">
        <f>IF(D51="","",(IF(OR(D58&gt;=D53),D53,D58)*(D58*IF(OR(D62&gt;=$D$4),$D$4,D62))/D58))</f>
        <v>#VALUE!</v>
      </c>
      <c r="F60"/>
      <c r="G60" s="61">
        <f>SUM(G50:G59)</f>
        <v>0</v>
      </c>
      <c r="H60" s="62">
        <f>SUM(H50:H59)</f>
        <v>0</v>
      </c>
      <c r="I60" s="63"/>
      <c r="J60" s="91">
        <f>SUM(J50:J59)</f>
        <v>0</v>
      </c>
      <c r="K60" s="91"/>
      <c r="L60" s="91">
        <f>SUM(L50:L59)</f>
        <v>0</v>
      </c>
      <c r="M60" s="91">
        <f>SUM(M50:M59)</f>
        <v>0</v>
      </c>
      <c r="N60" s="91"/>
      <c r="O60" s="91">
        <f>SUM(O50:O59)</f>
        <v>0</v>
      </c>
      <c r="P60" s="56"/>
      <c r="Q60" s="56"/>
      <c r="R60" s="56"/>
      <c r="S60" s="56"/>
      <c r="T60" s="56"/>
    </row>
    <row r="61" spans="1:20" ht="34.15" customHeight="1">
      <c r="A61" s="3"/>
      <c r="B61" s="3"/>
      <c r="C61" s="65" t="s">
        <v>116</v>
      </c>
      <c r="D61" s="66" t="e">
        <f>MIN(D60:D60)</f>
        <v>#VALUE!</v>
      </c>
      <c r="E61" s="67"/>
      <c r="F61" s="68"/>
      <c r="G61" s="69" t="s">
        <v>72</v>
      </c>
      <c r="H61" s="69" t="s">
        <v>73</v>
      </c>
      <c r="I61" s="63"/>
      <c r="J61" s="180" t="s">
        <v>74</v>
      </c>
      <c r="K61" s="180"/>
      <c r="L61" s="180"/>
      <c r="M61" s="180"/>
      <c r="N61" s="70">
        <f>J60+M60</f>
        <v>0</v>
      </c>
      <c r="O61" s="69" t="s">
        <v>75</v>
      </c>
      <c r="P61" s="56"/>
      <c r="Q61" s="56"/>
      <c r="R61" s="56"/>
      <c r="S61" s="56"/>
      <c r="T61" s="56"/>
    </row>
    <row r="62" spans="1:20" ht="31.15" customHeight="1">
      <c r="C62" s="71" t="s">
        <v>76</v>
      </c>
      <c r="D62" s="72" t="e">
        <f>IF(OR((D56/D58)&lt;=$D$4),(D56/D58),$D$4)</f>
        <v>#VALUE!</v>
      </c>
      <c r="J62" s="171" t="s">
        <v>77</v>
      </c>
      <c r="K62" s="171"/>
      <c r="L62" s="171"/>
      <c r="M62" s="171"/>
      <c r="N62" s="90" t="e">
        <f>(O60+L60)/N61</f>
        <v>#DIV/0!</v>
      </c>
      <c r="O62" s="69" t="s">
        <v>78</v>
      </c>
      <c r="P62" s="56"/>
      <c r="Q62" s="56"/>
      <c r="R62" s="56"/>
      <c r="S62" s="56"/>
      <c r="T62" s="56"/>
    </row>
    <row r="63" spans="1:20" ht="18.75">
      <c r="A63" s="172"/>
      <c r="B63" s="172"/>
      <c r="G63" s="74"/>
    </row>
    <row r="64" spans="1:20">
      <c r="A64" s="75"/>
      <c r="B64" s="173" t="s">
        <v>16</v>
      </c>
      <c r="C64" s="173"/>
      <c r="I64" s="44"/>
    </row>
    <row r="65" spans="1:12" s="6" customFormat="1" ht="79.900000000000006" customHeight="1">
      <c r="A65" s="22" t="s">
        <v>9</v>
      </c>
      <c r="B65" s="22" t="s">
        <v>7</v>
      </c>
      <c r="C65" s="22" t="s">
        <v>8</v>
      </c>
      <c r="D65" s="22" t="s">
        <v>10</v>
      </c>
      <c r="E65" s="22" t="s">
        <v>11</v>
      </c>
      <c r="F65" s="22" t="s">
        <v>12</v>
      </c>
      <c r="G65" s="22" t="s">
        <v>13</v>
      </c>
      <c r="I65" s="174" t="s">
        <v>52</v>
      </c>
      <c r="J65" s="174"/>
      <c r="K65" s="174"/>
      <c r="L65" s="174"/>
    </row>
    <row r="66" spans="1:12" s="10" customFormat="1" ht="11.25">
      <c r="A66" s="22"/>
      <c r="B66" s="22">
        <v>1</v>
      </c>
      <c r="C66" s="22">
        <v>2</v>
      </c>
      <c r="D66" s="22">
        <v>3</v>
      </c>
      <c r="E66" s="22">
        <v>4</v>
      </c>
      <c r="F66" s="22">
        <v>5</v>
      </c>
      <c r="G66" s="22">
        <v>6</v>
      </c>
      <c r="I66" s="76" t="s">
        <v>79</v>
      </c>
      <c r="J66" s="76"/>
      <c r="K66" s="76"/>
      <c r="L66" s="76"/>
    </row>
    <row r="67" spans="1:12" s="9" customFormat="1" ht="85.15" customHeight="1">
      <c r="A67" s="77">
        <v>1</v>
      </c>
      <c r="B67" s="78" t="s">
        <v>15</v>
      </c>
      <c r="C67" s="79" t="str">
        <f>D6</f>
        <v>C</v>
      </c>
      <c r="D67" s="77" t="s">
        <v>14</v>
      </c>
      <c r="E67" s="79" t="str">
        <f>D5</f>
        <v>B</v>
      </c>
      <c r="F67" s="80">
        <f>D4</f>
        <v>300</v>
      </c>
      <c r="G67" s="81" t="e">
        <f>D16</f>
        <v>#VALUE!</v>
      </c>
      <c r="H67" s="21"/>
      <c r="I67" s="82" t="b">
        <f>IF(D11="",0,(IF(D11="Tak",(G67/1.08))))</f>
        <v>0</v>
      </c>
      <c r="J67" s="83"/>
      <c r="K67" s="83"/>
    </row>
    <row r="68" spans="1:12" s="9" customFormat="1" ht="85.15" customHeight="1">
      <c r="A68" s="77">
        <v>2</v>
      </c>
      <c r="B68" s="78" t="s">
        <v>15</v>
      </c>
      <c r="C68" s="79" t="str">
        <f>D22</f>
        <v>C</v>
      </c>
      <c r="D68" s="77" t="s">
        <v>14</v>
      </c>
      <c r="E68" s="79" t="str">
        <f>D21</f>
        <v>B</v>
      </c>
      <c r="F68" s="80">
        <f>D4</f>
        <v>300</v>
      </c>
      <c r="G68" s="81" t="e">
        <f>D31</f>
        <v>#VALUE!</v>
      </c>
      <c r="H68" s="21"/>
      <c r="I68" s="82" t="b">
        <f>IF(D11="",0,(IF(D11="Tak",(G68/1.08))))</f>
        <v>0</v>
      </c>
      <c r="J68" s="83"/>
      <c r="K68" s="83"/>
    </row>
    <row r="69" spans="1:12" s="9" customFormat="1" ht="85.15" customHeight="1">
      <c r="A69" s="77">
        <v>3</v>
      </c>
      <c r="B69" s="78" t="s">
        <v>15</v>
      </c>
      <c r="C69" s="79" t="str">
        <f>D37</f>
        <v>C</v>
      </c>
      <c r="D69" s="77" t="s">
        <v>14</v>
      </c>
      <c r="E69" s="79" t="str">
        <f>D36</f>
        <v>B</v>
      </c>
      <c r="F69" s="80">
        <f>D4</f>
        <v>300</v>
      </c>
      <c r="G69" s="81" t="e">
        <f>D46</f>
        <v>#VALUE!</v>
      </c>
      <c r="H69" s="21"/>
      <c r="I69" s="82" t="b">
        <f>IF(D11="",0,(IF(D11="Tak",(G69/1.08))))</f>
        <v>0</v>
      </c>
      <c r="J69" s="83"/>
      <c r="K69" s="83"/>
    </row>
    <row r="70" spans="1:12" s="9" customFormat="1" ht="85.15" customHeight="1">
      <c r="A70" s="77">
        <v>5</v>
      </c>
      <c r="B70" s="78" t="s">
        <v>15</v>
      </c>
      <c r="C70" s="79" t="str">
        <f>D52</f>
        <v>C</v>
      </c>
      <c r="D70" s="77" t="s">
        <v>14</v>
      </c>
      <c r="E70" s="79" t="str">
        <f>D51</f>
        <v>B</v>
      </c>
      <c r="F70" s="80">
        <f>D4</f>
        <v>300</v>
      </c>
      <c r="G70" s="81" t="e">
        <f>D61</f>
        <v>#VALUE!</v>
      </c>
      <c r="H70" s="21"/>
      <c r="I70" s="82" t="b">
        <f>IF(D11="",0,(IF(D11="Tak",(G70/1.08))))</f>
        <v>0</v>
      </c>
      <c r="J70" s="83"/>
      <c r="K70" s="83"/>
    </row>
    <row r="71" spans="1:12" ht="24" customHeight="1">
      <c r="G71" s="85" t="e">
        <f>SUM(G67:G70)</f>
        <v>#VALUE!</v>
      </c>
      <c r="H71" s="86"/>
      <c r="I71" s="87">
        <f>SUM(I67:I70)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50:N59" name="Rozstęp21"/>
    <protectedRange sqref="G50:K59" name="Rozstęp20"/>
    <protectedRange sqref="D54:D56" name="Rozstęp19"/>
    <protectedRange sqref="D51:D52" name="Rozstęp18"/>
    <protectedRange sqref="M35:N44" name="Rozstęp13"/>
    <protectedRange sqref="G35:K44" name="Rozstęp12"/>
    <protectedRange sqref="D39:D41" name="Rozstęp11"/>
    <protectedRange sqref="D36:D37" name="Rozstęp10"/>
    <protectedRange sqref="M20:N29" name="Rozstęp9"/>
    <protectedRange sqref="G20:K29" name="Rozstęp8"/>
    <protectedRange sqref="D24:D26" name="Rozstęp7"/>
    <protectedRange sqref="D21:D22" name="Rozstęp6"/>
    <protectedRange sqref="M4:N14" name="Rozstęp5"/>
    <protectedRange sqref="G4:K14" name="Rozstęp4"/>
    <protectedRange sqref="D8:D11" name="Rozstęp3"/>
    <protectedRange sqref="D4:D6" name="Rozstęp2"/>
    <protectedRange sqref="C2" name="Rozstęp1"/>
  </protectedRanges>
  <mergeCells count="41">
    <mergeCell ref="F3:F4"/>
    <mergeCell ref="A1:F1"/>
    <mergeCell ref="G1:N1"/>
    <mergeCell ref="A2:B2"/>
    <mergeCell ref="G2:H2"/>
    <mergeCell ref="J2:O2"/>
    <mergeCell ref="J32:M32"/>
    <mergeCell ref="B5:B6"/>
    <mergeCell ref="B8:B10"/>
    <mergeCell ref="A12:C12"/>
    <mergeCell ref="J16:M16"/>
    <mergeCell ref="J17:M17"/>
    <mergeCell ref="A18:B18"/>
    <mergeCell ref="G18:H18"/>
    <mergeCell ref="J18:O18"/>
    <mergeCell ref="F19:F20"/>
    <mergeCell ref="B21:B22"/>
    <mergeCell ref="B24:B26"/>
    <mergeCell ref="A27:C27"/>
    <mergeCell ref="J31:M31"/>
    <mergeCell ref="A42:C42"/>
    <mergeCell ref="J46:M46"/>
    <mergeCell ref="J47:M47"/>
    <mergeCell ref="A33:B33"/>
    <mergeCell ref="G33:H33"/>
    <mergeCell ref="J33:O33"/>
    <mergeCell ref="F34:F35"/>
    <mergeCell ref="B36:B37"/>
    <mergeCell ref="B39:B41"/>
    <mergeCell ref="I65:L65"/>
    <mergeCell ref="A48:B48"/>
    <mergeCell ref="G48:H48"/>
    <mergeCell ref="J48:O48"/>
    <mergeCell ref="F49:F50"/>
    <mergeCell ref="B51:B52"/>
    <mergeCell ref="B54:B56"/>
    <mergeCell ref="A57:C57"/>
    <mergeCell ref="J61:M61"/>
    <mergeCell ref="J62:M62"/>
    <mergeCell ref="A63:B63"/>
    <mergeCell ref="B64:C64"/>
  </mergeCells>
  <conditionalFormatting sqref="I67">
    <cfRule type="expression" dxfId="26" priority="13">
      <formula>$D$11="Nie"</formula>
    </cfRule>
    <cfRule type="expression" dxfId="25" priority="15">
      <formula>$D$11="Tak"</formula>
    </cfRule>
  </conditionalFormatting>
  <conditionalFormatting sqref="G67">
    <cfRule type="expression" dxfId="24" priority="14">
      <formula>$D$11="Tak"</formula>
    </cfRule>
  </conditionalFormatting>
  <conditionalFormatting sqref="I68">
    <cfRule type="expression" dxfId="23" priority="10">
      <formula>$D$11="Nie"</formula>
    </cfRule>
    <cfRule type="expression" dxfId="22" priority="12">
      <formula>$D$11="Tak"</formula>
    </cfRule>
  </conditionalFormatting>
  <conditionalFormatting sqref="G68">
    <cfRule type="expression" dxfId="21" priority="11">
      <formula>$D$11="Tak"</formula>
    </cfRule>
  </conditionalFormatting>
  <conditionalFormatting sqref="I69">
    <cfRule type="expression" dxfId="20" priority="7">
      <formula>$D$11="Nie"</formula>
    </cfRule>
    <cfRule type="expression" dxfId="19" priority="9">
      <formula>$D$11="Tak"</formula>
    </cfRule>
  </conditionalFormatting>
  <conditionalFormatting sqref="G69">
    <cfRule type="expression" dxfId="18" priority="8">
      <formula>$D$11="Tak"</formula>
    </cfRule>
  </conditionalFormatting>
  <conditionalFormatting sqref="I70">
    <cfRule type="expression" dxfId="17" priority="1">
      <formula>$D$11="Nie"</formula>
    </cfRule>
    <cfRule type="expression" dxfId="16" priority="3">
      <formula>$D$11="Tak"</formula>
    </cfRule>
  </conditionalFormatting>
  <conditionalFormatting sqref="G70">
    <cfRule type="expression" dxfId="15" priority="2">
      <formula>$D$11="Tak"</formula>
    </cfRule>
  </conditionalFormatting>
  <dataValidations count="2">
    <dataValidation type="list" allowBlank="1" showInputMessage="1" showErrorMessage="1" sqref="D4 D20 D35 D50" xr:uid="{00000000-0002-0000-0600-000000000000}">
      <formula1>"300,200,100"</formula1>
    </dataValidation>
    <dataValidation type="list" allowBlank="1" showInputMessage="1" showErrorMessage="1" sqref="D11" xr:uid="{00000000-0002-0000-0600-000001000000}">
      <formula1>"Tak,Nie"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2" max="14" man="1"/>
    <brk id="47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7"/>
  <sheetViews>
    <sheetView view="pageBreakPreview" zoomScale="72" zoomScaleNormal="66" zoomScaleSheetLayoutView="72" workbookViewId="0">
      <selection activeCell="G3" sqref="G3"/>
    </sheetView>
  </sheetViews>
  <sheetFormatPr defaultRowHeight="15"/>
  <cols>
    <col min="1" max="1" width="5.85546875" customWidth="1"/>
    <col min="2" max="2" width="19.42578125" customWidth="1"/>
    <col min="3" max="3" width="65.7109375" customWidth="1"/>
    <col min="4" max="4" width="20.42578125" customWidth="1"/>
    <col min="5" max="5" width="18.140625" customWidth="1"/>
    <col min="6" max="6" width="16.42578125" customWidth="1"/>
    <col min="7" max="8" width="16.7109375" customWidth="1"/>
    <col min="9" max="9" width="19.140625" customWidth="1"/>
    <col min="10" max="10" width="12.42578125" customWidth="1"/>
    <col min="11" max="11" width="16.28515625" customWidth="1"/>
    <col min="12" max="12" width="14.7109375" customWidth="1"/>
    <col min="13" max="13" width="12.7109375" customWidth="1"/>
    <col min="14" max="14" width="15.28515625" customWidth="1"/>
    <col min="15" max="15" width="14.5703125" customWidth="1"/>
  </cols>
  <sheetData>
    <row r="1" spans="1:20" ht="24.75" customHeight="1">
      <c r="A1" s="186" t="s">
        <v>106</v>
      </c>
      <c r="B1" s="186"/>
      <c r="C1" s="186"/>
      <c r="D1" s="186"/>
      <c r="E1" s="186"/>
      <c r="F1" s="186"/>
      <c r="G1" s="175" t="s">
        <v>54</v>
      </c>
      <c r="H1" s="175"/>
      <c r="I1" s="175"/>
      <c r="J1" s="175"/>
      <c r="K1" s="175"/>
      <c r="L1" s="175"/>
      <c r="M1" s="175"/>
      <c r="N1" s="175"/>
    </row>
    <row r="2" spans="1:20" ht="39.75" customHeight="1">
      <c r="A2" s="182" t="s">
        <v>55</v>
      </c>
      <c r="B2" s="183"/>
      <c r="C2" s="23" t="s">
        <v>56</v>
      </c>
      <c r="F2" s="6"/>
      <c r="G2" s="176" t="s">
        <v>57</v>
      </c>
      <c r="H2" s="176"/>
      <c r="J2" s="177" t="s">
        <v>58</v>
      </c>
      <c r="K2" s="178"/>
      <c r="L2" s="178"/>
      <c r="M2" s="178"/>
      <c r="N2" s="178"/>
      <c r="O2" s="178"/>
    </row>
    <row r="3" spans="1:20" ht="60.6" customHeight="1">
      <c r="A3" s="7"/>
      <c r="B3" s="8" t="s">
        <v>59</v>
      </c>
      <c r="C3" s="2"/>
      <c r="D3" s="24" t="s">
        <v>60</v>
      </c>
      <c r="F3" s="179"/>
      <c r="G3" s="11" t="s">
        <v>117</v>
      </c>
      <c r="H3" s="11" t="s">
        <v>62</v>
      </c>
      <c r="I3" s="6"/>
      <c r="J3" s="11" t="s">
        <v>63</v>
      </c>
      <c r="K3" s="11" t="s">
        <v>64</v>
      </c>
      <c r="L3" s="12" t="s">
        <v>65</v>
      </c>
      <c r="M3" s="11" t="s">
        <v>63</v>
      </c>
      <c r="N3" s="11" t="s">
        <v>64</v>
      </c>
      <c r="O3" s="12" t="s">
        <v>65</v>
      </c>
    </row>
    <row r="4" spans="1:20" s="5" customFormat="1" ht="34.15" customHeight="1">
      <c r="B4" s="25" t="s">
        <v>2</v>
      </c>
      <c r="C4" s="4" t="s">
        <v>97</v>
      </c>
      <c r="D4" s="26">
        <v>300</v>
      </c>
      <c r="E4" s="27" t="s">
        <v>66</v>
      </c>
      <c r="F4" s="179"/>
      <c r="G4" s="105"/>
      <c r="H4" s="105"/>
      <c r="I4" s="113"/>
      <c r="J4" s="105"/>
      <c r="K4" s="105"/>
      <c r="L4" s="105">
        <f>K4*J4</f>
        <v>0</v>
      </c>
      <c r="M4" s="105"/>
      <c r="N4" s="105"/>
      <c r="O4" s="105">
        <f>N4*M4</f>
        <v>0</v>
      </c>
    </row>
    <row r="5" spans="1:20" s="5" customFormat="1" ht="34.15" customHeight="1">
      <c r="B5" s="181" t="s">
        <v>1</v>
      </c>
      <c r="C5" s="4" t="s">
        <v>98</v>
      </c>
      <c r="D5" s="28" t="s">
        <v>110</v>
      </c>
      <c r="E5" s="29"/>
      <c r="G5" s="114"/>
      <c r="H5" s="114"/>
      <c r="I5" s="115"/>
      <c r="J5" s="114"/>
      <c r="K5" s="114"/>
      <c r="L5" s="105">
        <f t="shared" ref="L5:L14" si="0">K5*J5</f>
        <v>0</v>
      </c>
      <c r="M5" s="114"/>
      <c r="N5" s="114"/>
      <c r="O5" s="105">
        <f t="shared" ref="O5:O14" si="1">N5*M5</f>
        <v>0</v>
      </c>
    </row>
    <row r="6" spans="1:20" s="5" customFormat="1" ht="34.15" customHeight="1">
      <c r="B6" s="181"/>
      <c r="C6" s="4" t="s">
        <v>99</v>
      </c>
      <c r="D6" s="30" t="s">
        <v>111</v>
      </c>
      <c r="E6" s="29"/>
      <c r="G6" s="116"/>
      <c r="H6" s="116"/>
      <c r="I6" s="117"/>
      <c r="J6" s="116"/>
      <c r="K6" s="116"/>
      <c r="L6" s="105">
        <f t="shared" si="0"/>
        <v>0</v>
      </c>
      <c r="M6" s="116"/>
      <c r="N6" s="116"/>
      <c r="O6" s="105">
        <f t="shared" si="1"/>
        <v>0</v>
      </c>
    </row>
    <row r="7" spans="1:20" ht="34.15" customHeight="1">
      <c r="B7" s="31"/>
      <c r="C7" s="32" t="s">
        <v>0</v>
      </c>
      <c r="D7" s="33" t="e">
        <f>D5*D6</f>
        <v>#VALUE!</v>
      </c>
      <c r="E7" s="34"/>
      <c r="F7" s="5"/>
      <c r="G7" s="116"/>
      <c r="H7" s="116"/>
      <c r="I7" s="117"/>
      <c r="J7" s="116"/>
      <c r="K7" s="116"/>
      <c r="L7" s="105">
        <f t="shared" si="0"/>
        <v>0</v>
      </c>
      <c r="M7" s="116"/>
      <c r="N7" s="116"/>
      <c r="O7" s="105">
        <f t="shared" si="1"/>
        <v>0</v>
      </c>
    </row>
    <row r="8" spans="1:20" ht="34.15" customHeight="1">
      <c r="B8" s="181" t="s">
        <v>67</v>
      </c>
      <c r="C8" s="4" t="s">
        <v>100</v>
      </c>
      <c r="D8" s="35" t="s">
        <v>112</v>
      </c>
      <c r="E8" s="29"/>
      <c r="F8" s="5"/>
      <c r="G8" s="116"/>
      <c r="H8" s="116"/>
      <c r="I8" s="117"/>
      <c r="J8" s="116"/>
      <c r="K8" s="116"/>
      <c r="L8" s="105">
        <f t="shared" si="0"/>
        <v>0</v>
      </c>
      <c r="M8" s="116"/>
      <c r="N8" s="116"/>
      <c r="O8" s="105">
        <f t="shared" si="1"/>
        <v>0</v>
      </c>
    </row>
    <row r="9" spans="1:20" ht="34.15" customHeight="1">
      <c r="B9" s="181"/>
      <c r="C9" s="4" t="s">
        <v>101</v>
      </c>
      <c r="D9" s="36" t="s">
        <v>113</v>
      </c>
      <c r="E9" s="37"/>
      <c r="G9" s="116"/>
      <c r="H9" s="116"/>
      <c r="I9" s="117"/>
      <c r="J9" s="116"/>
      <c r="K9" s="116"/>
      <c r="L9" s="105">
        <f t="shared" si="0"/>
        <v>0</v>
      </c>
      <c r="M9" s="116"/>
      <c r="N9" s="116"/>
      <c r="O9" s="105">
        <f t="shared" si="1"/>
        <v>0</v>
      </c>
    </row>
    <row r="10" spans="1:20" ht="34.15" customHeight="1">
      <c r="B10" s="181"/>
      <c r="C10" s="84" t="s">
        <v>102</v>
      </c>
      <c r="D10" s="38" t="s">
        <v>114</v>
      </c>
      <c r="E10" s="39"/>
      <c r="G10" s="114"/>
      <c r="H10" s="114"/>
      <c r="I10" s="115"/>
      <c r="J10" s="114"/>
      <c r="K10" s="114"/>
      <c r="L10" s="105">
        <f t="shared" si="0"/>
        <v>0</v>
      </c>
      <c r="M10" s="114"/>
      <c r="N10" s="114"/>
      <c r="O10" s="105">
        <f t="shared" si="1"/>
        <v>0</v>
      </c>
    </row>
    <row r="11" spans="1:20" ht="34.15" customHeight="1">
      <c r="A11" s="40"/>
      <c r="B11" s="40"/>
      <c r="C11" s="41" t="s">
        <v>103</v>
      </c>
      <c r="D11" s="42" t="s">
        <v>68</v>
      </c>
      <c r="E11" s="27" t="s">
        <v>66</v>
      </c>
      <c r="F11" s="43"/>
      <c r="G11" s="110"/>
      <c r="H11" s="110"/>
      <c r="I11" s="115"/>
      <c r="J11" s="110"/>
      <c r="K11" s="110"/>
      <c r="L11" s="105">
        <f t="shared" si="0"/>
        <v>0</v>
      </c>
      <c r="M11" s="110"/>
      <c r="N11" s="110"/>
      <c r="O11" s="105">
        <f t="shared" si="1"/>
        <v>0</v>
      </c>
    </row>
    <row r="12" spans="1:20" ht="34.15" customHeight="1">
      <c r="A12" s="184" t="s">
        <v>69</v>
      </c>
      <c r="B12" s="184"/>
      <c r="C12" s="185"/>
      <c r="D12" s="45" t="e">
        <f xml:space="preserve">  IF(D8*D9&lt;D7,"mniejsza",IF(D8*D9=D7,"równa","większa"))</f>
        <v>#VALUE!</v>
      </c>
      <c r="E12" s="46"/>
      <c r="F12" s="47"/>
      <c r="G12" s="118"/>
      <c r="H12" s="118"/>
      <c r="I12" s="113"/>
      <c r="J12" s="118"/>
      <c r="K12" s="118"/>
      <c r="L12" s="105">
        <f t="shared" si="0"/>
        <v>0</v>
      </c>
      <c r="M12" s="118"/>
      <c r="N12" s="118"/>
      <c r="O12" s="105">
        <f t="shared" si="1"/>
        <v>0</v>
      </c>
    </row>
    <row r="13" spans="1:20" ht="34.15" customHeight="1">
      <c r="A13" s="48"/>
      <c r="B13" s="49"/>
      <c r="C13" s="49" t="s">
        <v>70</v>
      </c>
      <c r="D13" s="50" t="e">
        <f>ROUND(D8*D9,2)</f>
        <v>#VALUE!</v>
      </c>
      <c r="E13" s="51"/>
      <c r="F13" s="52"/>
      <c r="G13" s="119"/>
      <c r="H13" s="119"/>
      <c r="I13" s="120"/>
      <c r="J13" s="119"/>
      <c r="K13" s="119"/>
      <c r="L13" s="105">
        <f t="shared" si="0"/>
        <v>0</v>
      </c>
      <c r="M13" s="119"/>
      <c r="N13" s="119"/>
      <c r="O13" s="105">
        <f t="shared" si="1"/>
        <v>0</v>
      </c>
    </row>
    <row r="14" spans="1:20" ht="34.15" customHeight="1">
      <c r="A14" s="48"/>
      <c r="B14" s="49"/>
      <c r="C14" s="49" t="s">
        <v>71</v>
      </c>
      <c r="D14" s="53" t="e">
        <f>IF(D13&lt;&gt;" ",D10/D13,"")</f>
        <v>#VALUE!</v>
      </c>
      <c r="E14" s="54"/>
      <c r="F14" s="55"/>
      <c r="G14" s="121"/>
      <c r="H14" s="121"/>
      <c r="I14" s="120"/>
      <c r="J14" s="121"/>
      <c r="K14" s="121"/>
      <c r="L14" s="105">
        <f t="shared" si="0"/>
        <v>0</v>
      </c>
      <c r="M14" s="121"/>
      <c r="N14" s="121"/>
      <c r="O14" s="105">
        <f t="shared" si="1"/>
        <v>0</v>
      </c>
      <c r="P14" s="56"/>
      <c r="Q14" s="56"/>
      <c r="R14" s="56"/>
      <c r="S14" s="56"/>
      <c r="T14" s="56"/>
    </row>
    <row r="15" spans="1:20" s="1" customFormat="1" ht="34.15" customHeight="1">
      <c r="A15" s="57"/>
      <c r="B15" s="58"/>
      <c r="C15" s="89" t="s">
        <v>115</v>
      </c>
      <c r="D15" s="59" t="e">
        <f>IF(D4="","",(IF(OR(D14&lt;=D4),D14,D4))*(IF(OR(D13&lt;=D7),D13,D7)))</f>
        <v>#VALUE!</v>
      </c>
      <c r="E15" s="60" t="e">
        <f>IF(D5="","",(IF(OR(D13&gt;=D7),D7,D13)*(D13*IF(OR(D17&gt;=$D$4),$D$4,D17))/D13))</f>
        <v>#VALUE!</v>
      </c>
      <c r="F15"/>
      <c r="G15" s="61">
        <f>SUM(G4:G14)</f>
        <v>0</v>
      </c>
      <c r="H15" s="62">
        <f>SUM(H4:H14)</f>
        <v>0</v>
      </c>
      <c r="I15" s="63"/>
      <c r="J15" s="91">
        <f>SUM(J4:J14)</f>
        <v>0</v>
      </c>
      <c r="K15" s="91"/>
      <c r="L15" s="91">
        <f>SUM(L4:L14)</f>
        <v>0</v>
      </c>
      <c r="M15" s="91">
        <f>SUM(M4:M14)</f>
        <v>0</v>
      </c>
      <c r="N15" s="91"/>
      <c r="O15" s="91">
        <f>SUM(O4:O14)</f>
        <v>0</v>
      </c>
      <c r="P15" s="56"/>
      <c r="Q15" s="56"/>
      <c r="R15" s="56"/>
      <c r="S15" s="56"/>
      <c r="T15" s="56"/>
    </row>
    <row r="16" spans="1:20" ht="34.15" customHeight="1">
      <c r="A16" s="3"/>
      <c r="B16" s="3"/>
      <c r="C16" s="65" t="s">
        <v>116</v>
      </c>
      <c r="D16" s="66" t="e">
        <f>MIN(D15:D15)</f>
        <v>#VALUE!</v>
      </c>
      <c r="E16" s="67"/>
      <c r="F16" s="68"/>
      <c r="G16" s="69" t="s">
        <v>72</v>
      </c>
      <c r="H16" s="69" t="s">
        <v>73</v>
      </c>
      <c r="I16" s="63"/>
      <c r="J16" s="180" t="s">
        <v>74</v>
      </c>
      <c r="K16" s="180"/>
      <c r="L16" s="180"/>
      <c r="M16" s="180"/>
      <c r="N16" s="70">
        <f>J15+M15</f>
        <v>0</v>
      </c>
      <c r="O16" s="69" t="s">
        <v>75</v>
      </c>
      <c r="P16" s="56"/>
      <c r="Q16" s="56"/>
      <c r="R16" s="56"/>
      <c r="S16" s="56"/>
      <c r="T16" s="56"/>
    </row>
    <row r="17" spans="1:20" ht="31.15" customHeight="1">
      <c r="C17" s="71" t="s">
        <v>76</v>
      </c>
      <c r="D17" s="72" t="e">
        <f>IF(OR((D10/D13)&lt;=$D$4),(D10/D13),$D$4)</f>
        <v>#VALUE!</v>
      </c>
      <c r="J17" s="171" t="s">
        <v>77</v>
      </c>
      <c r="K17" s="171"/>
      <c r="L17" s="171"/>
      <c r="M17" s="171"/>
      <c r="N17" s="73" t="e">
        <f>(O15+L15)/N16</f>
        <v>#DIV/0!</v>
      </c>
      <c r="O17" s="69" t="s">
        <v>78</v>
      </c>
      <c r="P17" s="56"/>
      <c r="Q17" s="56"/>
      <c r="R17" s="56"/>
      <c r="S17" s="56"/>
      <c r="T17" s="56"/>
    </row>
    <row r="18" spans="1:20" ht="39.75" customHeight="1">
      <c r="A18" s="182"/>
      <c r="B18" s="183"/>
      <c r="C18" s="23"/>
      <c r="F18" s="6"/>
      <c r="G18" s="176" t="s">
        <v>57</v>
      </c>
      <c r="H18" s="176"/>
      <c r="J18" s="177" t="s">
        <v>58</v>
      </c>
      <c r="K18" s="178"/>
      <c r="L18" s="178"/>
      <c r="M18" s="178"/>
      <c r="N18" s="178"/>
      <c r="O18" s="178"/>
    </row>
    <row r="19" spans="1:20" ht="60.6" customHeight="1">
      <c r="A19" s="7"/>
      <c r="B19" s="8" t="s">
        <v>59</v>
      </c>
      <c r="C19" s="2"/>
      <c r="D19" s="24" t="s">
        <v>60</v>
      </c>
      <c r="F19" s="179"/>
      <c r="G19" s="11" t="s">
        <v>61</v>
      </c>
      <c r="H19" s="11" t="s">
        <v>62</v>
      </c>
      <c r="I19" s="6"/>
      <c r="J19" s="11" t="s">
        <v>63</v>
      </c>
      <c r="K19" s="11" t="s">
        <v>64</v>
      </c>
      <c r="L19" s="12" t="s">
        <v>65</v>
      </c>
      <c r="M19" s="11" t="s">
        <v>63</v>
      </c>
      <c r="N19" s="11" t="s">
        <v>64</v>
      </c>
      <c r="O19" s="12" t="s">
        <v>65</v>
      </c>
    </row>
    <row r="20" spans="1:20" s="5" customFormat="1" ht="34.15" customHeight="1">
      <c r="B20" s="25" t="s">
        <v>2</v>
      </c>
      <c r="C20" s="4" t="s">
        <v>97</v>
      </c>
      <c r="D20" s="26">
        <f>D4</f>
        <v>300</v>
      </c>
      <c r="E20" s="27" t="s">
        <v>66</v>
      </c>
      <c r="F20" s="179"/>
      <c r="G20" s="105"/>
      <c r="H20" s="105"/>
      <c r="I20" s="113"/>
      <c r="J20" s="105"/>
      <c r="K20" s="105"/>
      <c r="L20" s="105">
        <f>K20*J20</f>
        <v>0</v>
      </c>
      <c r="M20" s="105"/>
      <c r="N20" s="105"/>
      <c r="O20" s="105">
        <f>N20*M20</f>
        <v>0</v>
      </c>
    </row>
    <row r="21" spans="1:20" s="5" customFormat="1" ht="34.15" customHeight="1">
      <c r="B21" s="181" t="s">
        <v>1</v>
      </c>
      <c r="C21" s="4" t="s">
        <v>98</v>
      </c>
      <c r="D21" s="28" t="s">
        <v>110</v>
      </c>
      <c r="E21" s="29"/>
      <c r="G21" s="114"/>
      <c r="H21" s="114"/>
      <c r="I21" s="115"/>
      <c r="J21" s="114"/>
      <c r="K21" s="114"/>
      <c r="L21" s="105">
        <f t="shared" ref="L21:L29" si="2">K21*J21</f>
        <v>0</v>
      </c>
      <c r="M21" s="114"/>
      <c r="N21" s="114"/>
      <c r="O21" s="105">
        <f t="shared" ref="O21:O29" si="3">N21*M21</f>
        <v>0</v>
      </c>
    </row>
    <row r="22" spans="1:20" s="5" customFormat="1" ht="34.15" customHeight="1">
      <c r="B22" s="181"/>
      <c r="C22" s="4" t="s">
        <v>99</v>
      </c>
      <c r="D22" s="30" t="s">
        <v>111</v>
      </c>
      <c r="E22" s="29"/>
      <c r="G22" s="116"/>
      <c r="H22" s="116"/>
      <c r="I22" s="117"/>
      <c r="J22" s="116"/>
      <c r="K22" s="116"/>
      <c r="L22" s="105">
        <f t="shared" si="2"/>
        <v>0</v>
      </c>
      <c r="M22" s="116"/>
      <c r="N22" s="116"/>
      <c r="O22" s="105">
        <f t="shared" si="3"/>
        <v>0</v>
      </c>
    </row>
    <row r="23" spans="1:20" ht="34.15" customHeight="1">
      <c r="B23" s="31"/>
      <c r="C23" s="32" t="s">
        <v>0</v>
      </c>
      <c r="D23" s="33" t="e">
        <f>D21*D22</f>
        <v>#VALUE!</v>
      </c>
      <c r="E23" s="34"/>
      <c r="F23" s="5"/>
      <c r="G23" s="116"/>
      <c r="H23" s="116"/>
      <c r="I23" s="117"/>
      <c r="J23" s="116"/>
      <c r="K23" s="116"/>
      <c r="L23" s="105">
        <f t="shared" si="2"/>
        <v>0</v>
      </c>
      <c r="M23" s="116"/>
      <c r="N23" s="116"/>
      <c r="O23" s="105">
        <f t="shared" si="3"/>
        <v>0</v>
      </c>
    </row>
    <row r="24" spans="1:20" ht="34.15" customHeight="1">
      <c r="B24" s="181" t="s">
        <v>80</v>
      </c>
      <c r="C24" s="4" t="s">
        <v>100</v>
      </c>
      <c r="D24" s="35" t="s">
        <v>112</v>
      </c>
      <c r="E24" s="29"/>
      <c r="F24" s="5"/>
      <c r="G24" s="116"/>
      <c r="H24" s="116"/>
      <c r="I24" s="117"/>
      <c r="J24" s="116"/>
      <c r="K24" s="116"/>
      <c r="L24" s="105">
        <f t="shared" si="2"/>
        <v>0</v>
      </c>
      <c r="M24" s="116"/>
      <c r="N24" s="116"/>
      <c r="O24" s="105">
        <f t="shared" si="3"/>
        <v>0</v>
      </c>
    </row>
    <row r="25" spans="1:20" ht="34.15" customHeight="1">
      <c r="B25" s="181"/>
      <c r="C25" s="4" t="s">
        <v>101</v>
      </c>
      <c r="D25" s="36" t="s">
        <v>113</v>
      </c>
      <c r="E25" s="37"/>
      <c r="G25" s="116"/>
      <c r="H25" s="116"/>
      <c r="I25" s="117"/>
      <c r="J25" s="116"/>
      <c r="K25" s="116"/>
      <c r="L25" s="105">
        <f t="shared" si="2"/>
        <v>0</v>
      </c>
      <c r="M25" s="116"/>
      <c r="N25" s="116"/>
      <c r="O25" s="105">
        <f t="shared" si="3"/>
        <v>0</v>
      </c>
    </row>
    <row r="26" spans="1:20" ht="34.15" customHeight="1">
      <c r="B26" s="181"/>
      <c r="C26" s="84" t="s">
        <v>102</v>
      </c>
      <c r="D26" s="38" t="s">
        <v>114</v>
      </c>
      <c r="E26" s="39"/>
      <c r="G26" s="114"/>
      <c r="H26" s="114"/>
      <c r="I26" s="115"/>
      <c r="J26" s="114"/>
      <c r="K26" s="114"/>
      <c r="L26" s="105">
        <f t="shared" si="2"/>
        <v>0</v>
      </c>
      <c r="M26" s="114"/>
      <c r="N26" s="114"/>
      <c r="O26" s="105">
        <f t="shared" si="3"/>
        <v>0</v>
      </c>
    </row>
    <row r="27" spans="1:20" ht="34.15" customHeight="1">
      <c r="A27" s="184" t="s">
        <v>69</v>
      </c>
      <c r="B27" s="184"/>
      <c r="C27" s="185"/>
      <c r="D27" s="45" t="e">
        <f xml:space="preserve">  IF(D24*D25&lt;D23,"mniejsza",IF(D24*D25=D23,"równa","większa"))</f>
        <v>#VALUE!</v>
      </c>
      <c r="E27" s="46"/>
      <c r="F27" s="47"/>
      <c r="G27" s="118"/>
      <c r="H27" s="118"/>
      <c r="I27" s="113"/>
      <c r="J27" s="118"/>
      <c r="K27" s="118"/>
      <c r="L27" s="105">
        <f t="shared" si="2"/>
        <v>0</v>
      </c>
      <c r="M27" s="118"/>
      <c r="N27" s="118"/>
      <c r="O27" s="105">
        <f t="shared" si="3"/>
        <v>0</v>
      </c>
    </row>
    <row r="28" spans="1:20" ht="34.15" customHeight="1">
      <c r="A28" s="48"/>
      <c r="B28" s="49"/>
      <c r="C28" s="49" t="s">
        <v>70</v>
      </c>
      <c r="D28" s="50" t="e">
        <f>ROUND(D24*D25,2)</f>
        <v>#VALUE!</v>
      </c>
      <c r="E28" s="51"/>
      <c r="F28" s="52"/>
      <c r="G28" s="119"/>
      <c r="H28" s="119"/>
      <c r="I28" s="120"/>
      <c r="J28" s="119"/>
      <c r="K28" s="119"/>
      <c r="L28" s="105">
        <f t="shared" si="2"/>
        <v>0</v>
      </c>
      <c r="M28" s="119"/>
      <c r="N28" s="119"/>
      <c r="O28" s="105">
        <f t="shared" si="3"/>
        <v>0</v>
      </c>
    </row>
    <row r="29" spans="1:20" ht="34.15" customHeight="1">
      <c r="A29" s="48"/>
      <c r="B29" s="49"/>
      <c r="C29" s="49" t="s">
        <v>71</v>
      </c>
      <c r="D29" s="53" t="e">
        <f>IF(D28&lt;&gt;" ",D26/D28,"")</f>
        <v>#VALUE!</v>
      </c>
      <c r="E29" s="54"/>
      <c r="F29" s="55"/>
      <c r="G29" s="121"/>
      <c r="H29" s="121"/>
      <c r="I29" s="120"/>
      <c r="J29" s="121"/>
      <c r="K29" s="121"/>
      <c r="L29" s="105">
        <f t="shared" si="2"/>
        <v>0</v>
      </c>
      <c r="M29" s="121"/>
      <c r="N29" s="121"/>
      <c r="O29" s="105">
        <f t="shared" si="3"/>
        <v>0</v>
      </c>
      <c r="P29" s="56"/>
      <c r="Q29" s="56"/>
      <c r="R29" s="56"/>
      <c r="S29" s="56"/>
      <c r="T29" s="56"/>
    </row>
    <row r="30" spans="1:20" s="1" customFormat="1" ht="34.15" customHeight="1">
      <c r="A30" s="57"/>
      <c r="B30" s="58"/>
      <c r="C30" s="89" t="s">
        <v>115</v>
      </c>
      <c r="D30" s="59" t="e">
        <f>IF(D20="","",(IF(OR(D29&lt;=D20),D29,D20))*(IF(OR(D28&lt;=D23),D28,D23)))</f>
        <v>#VALUE!</v>
      </c>
      <c r="E30" s="60" t="e">
        <f>IF(D21="","",(IF(OR(D28&gt;=D23),D23,D28)*(D28*IF(OR(D32&gt;=$D$4),$D$4,D32))/D28))</f>
        <v>#VALUE!</v>
      </c>
      <c r="F30"/>
      <c r="G30" s="61">
        <f>SUM(G20:G29)</f>
        <v>0</v>
      </c>
      <c r="H30" s="62">
        <f>SUM(H20:H29)</f>
        <v>0</v>
      </c>
      <c r="I30" s="63"/>
      <c r="J30" s="91">
        <f>SUM(J20:J29)</f>
        <v>0</v>
      </c>
      <c r="K30" s="91"/>
      <c r="L30" s="91">
        <f>SUM(L20:L29)</f>
        <v>0</v>
      </c>
      <c r="M30" s="91">
        <f>SUM(M20:M29)</f>
        <v>0</v>
      </c>
      <c r="N30" s="91"/>
      <c r="O30" s="91">
        <f>SUM(O20:O29)</f>
        <v>0</v>
      </c>
      <c r="P30" s="56"/>
      <c r="Q30" s="56"/>
      <c r="R30" s="56"/>
      <c r="S30" s="56"/>
      <c r="T30" s="56"/>
    </row>
    <row r="31" spans="1:20" ht="34.15" customHeight="1">
      <c r="A31" s="3"/>
      <c r="B31" s="3"/>
      <c r="C31" s="65" t="s">
        <v>116</v>
      </c>
      <c r="D31" s="66" t="e">
        <f>MIN(D30:D30)</f>
        <v>#VALUE!</v>
      </c>
      <c r="E31" s="67"/>
      <c r="F31" s="68"/>
      <c r="G31" s="69" t="s">
        <v>72</v>
      </c>
      <c r="H31" s="69" t="s">
        <v>73</v>
      </c>
      <c r="I31" s="63"/>
      <c r="J31" s="180" t="s">
        <v>74</v>
      </c>
      <c r="K31" s="180"/>
      <c r="L31" s="180"/>
      <c r="M31" s="180"/>
      <c r="N31" s="70">
        <f>J30+M30</f>
        <v>0</v>
      </c>
      <c r="O31" s="69" t="s">
        <v>75</v>
      </c>
      <c r="P31" s="56"/>
      <c r="Q31" s="56"/>
      <c r="R31" s="56"/>
      <c r="S31" s="56"/>
      <c r="T31" s="56"/>
    </row>
    <row r="32" spans="1:20" ht="31.15" customHeight="1">
      <c r="C32" s="71" t="s">
        <v>76</v>
      </c>
      <c r="D32" s="72" t="e">
        <f>IF(OR((D26/D28)&lt;=$D$4),(D26/D28),$D$4)</f>
        <v>#VALUE!</v>
      </c>
      <c r="J32" s="171" t="s">
        <v>77</v>
      </c>
      <c r="K32" s="171"/>
      <c r="L32" s="171"/>
      <c r="M32" s="171"/>
      <c r="N32" s="73" t="e">
        <f>(O30+L30)/N31</f>
        <v>#DIV/0!</v>
      </c>
      <c r="O32" s="69" t="s">
        <v>78</v>
      </c>
      <c r="P32" s="56"/>
      <c r="Q32" s="56"/>
      <c r="R32" s="56"/>
      <c r="S32" s="56"/>
      <c r="T32" s="56"/>
    </row>
    <row r="33" spans="1:20" ht="39.75" customHeight="1">
      <c r="A33" s="182"/>
      <c r="B33" s="183"/>
      <c r="C33" s="23"/>
      <c r="F33" s="6"/>
      <c r="G33" s="176" t="s">
        <v>57</v>
      </c>
      <c r="H33" s="176"/>
      <c r="J33" s="177" t="s">
        <v>58</v>
      </c>
      <c r="K33" s="178"/>
      <c r="L33" s="178"/>
      <c r="M33" s="178"/>
      <c r="N33" s="178"/>
      <c r="O33" s="178"/>
    </row>
    <row r="34" spans="1:20" ht="60.6" customHeight="1">
      <c r="A34" s="7"/>
      <c r="B34" s="8" t="s">
        <v>59</v>
      </c>
      <c r="C34" s="2"/>
      <c r="D34" s="24" t="s">
        <v>60</v>
      </c>
      <c r="F34" s="179"/>
      <c r="G34" s="11" t="s">
        <v>61</v>
      </c>
      <c r="H34" s="11" t="s">
        <v>62</v>
      </c>
      <c r="I34" s="6"/>
      <c r="J34" s="11" t="s">
        <v>63</v>
      </c>
      <c r="K34" s="11" t="s">
        <v>64</v>
      </c>
      <c r="L34" s="12" t="s">
        <v>65</v>
      </c>
      <c r="M34" s="11" t="s">
        <v>63</v>
      </c>
      <c r="N34" s="11" t="s">
        <v>64</v>
      </c>
      <c r="O34" s="12" t="s">
        <v>65</v>
      </c>
    </row>
    <row r="35" spans="1:20" s="5" customFormat="1" ht="34.15" customHeight="1">
      <c r="B35" s="25" t="s">
        <v>2</v>
      </c>
      <c r="C35" s="4" t="s">
        <v>97</v>
      </c>
      <c r="D35" s="26">
        <f>D4</f>
        <v>300</v>
      </c>
      <c r="E35" s="27" t="s">
        <v>66</v>
      </c>
      <c r="F35" s="179"/>
      <c r="G35" s="105"/>
      <c r="H35" s="105"/>
      <c r="I35" s="113"/>
      <c r="J35" s="105"/>
      <c r="K35" s="105"/>
      <c r="L35" s="105">
        <f>K35*J35</f>
        <v>0</v>
      </c>
      <c r="M35" s="105"/>
      <c r="N35" s="105"/>
      <c r="O35" s="105">
        <f>N35*M35</f>
        <v>0</v>
      </c>
    </row>
    <row r="36" spans="1:20" s="5" customFormat="1" ht="34.15" customHeight="1">
      <c r="B36" s="181" t="s">
        <v>1</v>
      </c>
      <c r="C36" s="4" t="s">
        <v>98</v>
      </c>
      <c r="D36" s="28" t="s">
        <v>110</v>
      </c>
      <c r="E36" s="29"/>
      <c r="G36" s="114"/>
      <c r="H36" s="114"/>
      <c r="I36" s="115"/>
      <c r="J36" s="114"/>
      <c r="K36" s="114"/>
      <c r="L36" s="105">
        <f t="shared" ref="L36:L44" si="4">K36*J36</f>
        <v>0</v>
      </c>
      <c r="M36" s="114"/>
      <c r="N36" s="114"/>
      <c r="O36" s="105">
        <f t="shared" ref="O36:O44" si="5">N36*M36</f>
        <v>0</v>
      </c>
    </row>
    <row r="37" spans="1:20" s="5" customFormat="1" ht="34.15" customHeight="1">
      <c r="B37" s="181"/>
      <c r="C37" s="4" t="s">
        <v>99</v>
      </c>
      <c r="D37" s="30" t="s">
        <v>111</v>
      </c>
      <c r="E37" s="29"/>
      <c r="G37" s="116"/>
      <c r="H37" s="116"/>
      <c r="I37" s="117"/>
      <c r="J37" s="116"/>
      <c r="K37" s="116"/>
      <c r="L37" s="105">
        <f t="shared" si="4"/>
        <v>0</v>
      </c>
      <c r="M37" s="116"/>
      <c r="N37" s="116"/>
      <c r="O37" s="105">
        <f t="shared" si="5"/>
        <v>0</v>
      </c>
    </row>
    <row r="38" spans="1:20" ht="34.15" customHeight="1">
      <c r="B38" s="31"/>
      <c r="C38" s="32" t="s">
        <v>0</v>
      </c>
      <c r="D38" s="33" t="e">
        <f>D36*D37</f>
        <v>#VALUE!</v>
      </c>
      <c r="E38" s="34"/>
      <c r="F38" s="5"/>
      <c r="G38" s="116"/>
      <c r="H38" s="116"/>
      <c r="I38" s="117"/>
      <c r="J38" s="116"/>
      <c r="K38" s="116"/>
      <c r="L38" s="105">
        <f t="shared" si="4"/>
        <v>0</v>
      </c>
      <c r="M38" s="116"/>
      <c r="N38" s="116"/>
      <c r="O38" s="105">
        <f t="shared" si="5"/>
        <v>0</v>
      </c>
    </row>
    <row r="39" spans="1:20" ht="34.15" customHeight="1">
      <c r="B39" s="181" t="s">
        <v>82</v>
      </c>
      <c r="C39" s="4" t="s">
        <v>100</v>
      </c>
      <c r="D39" s="35" t="s">
        <v>112</v>
      </c>
      <c r="E39" s="29"/>
      <c r="F39" s="5"/>
      <c r="G39" s="116"/>
      <c r="H39" s="116"/>
      <c r="I39" s="117"/>
      <c r="J39" s="116"/>
      <c r="K39" s="116"/>
      <c r="L39" s="105">
        <f t="shared" si="4"/>
        <v>0</v>
      </c>
      <c r="M39" s="116"/>
      <c r="N39" s="116"/>
      <c r="O39" s="105">
        <f t="shared" si="5"/>
        <v>0</v>
      </c>
    </row>
    <row r="40" spans="1:20" ht="34.15" customHeight="1">
      <c r="B40" s="181"/>
      <c r="C40" s="4" t="s">
        <v>101</v>
      </c>
      <c r="D40" s="36" t="s">
        <v>113</v>
      </c>
      <c r="E40" s="37"/>
      <c r="G40" s="116"/>
      <c r="H40" s="116"/>
      <c r="I40" s="117"/>
      <c r="J40" s="116"/>
      <c r="K40" s="116"/>
      <c r="L40" s="105">
        <f t="shared" si="4"/>
        <v>0</v>
      </c>
      <c r="M40" s="116"/>
      <c r="N40" s="116"/>
      <c r="O40" s="105">
        <f t="shared" si="5"/>
        <v>0</v>
      </c>
    </row>
    <row r="41" spans="1:20" ht="34.15" customHeight="1">
      <c r="B41" s="181"/>
      <c r="C41" s="84" t="s">
        <v>102</v>
      </c>
      <c r="D41" s="38" t="s">
        <v>114</v>
      </c>
      <c r="E41" s="39"/>
      <c r="G41" s="114"/>
      <c r="H41" s="114"/>
      <c r="I41" s="115"/>
      <c r="J41" s="114"/>
      <c r="K41" s="114"/>
      <c r="L41" s="105">
        <f t="shared" si="4"/>
        <v>0</v>
      </c>
      <c r="M41" s="114"/>
      <c r="N41" s="114"/>
      <c r="O41" s="105">
        <f t="shared" si="5"/>
        <v>0</v>
      </c>
    </row>
    <row r="42" spans="1:20" ht="34.15" customHeight="1">
      <c r="A42" s="184" t="s">
        <v>69</v>
      </c>
      <c r="B42" s="184"/>
      <c r="C42" s="185"/>
      <c r="D42" s="45" t="e">
        <f xml:space="preserve">  IF(D39*D40&lt;D38,"mniejsza",IF(D39*D40=D38,"równa","większa"))</f>
        <v>#VALUE!</v>
      </c>
      <c r="E42" s="46"/>
      <c r="F42" s="47"/>
      <c r="G42" s="118"/>
      <c r="H42" s="118"/>
      <c r="I42" s="113"/>
      <c r="J42" s="118"/>
      <c r="K42" s="118"/>
      <c r="L42" s="105">
        <f t="shared" si="4"/>
        <v>0</v>
      </c>
      <c r="M42" s="118"/>
      <c r="N42" s="118"/>
      <c r="O42" s="105">
        <f t="shared" si="5"/>
        <v>0</v>
      </c>
    </row>
    <row r="43" spans="1:20" ht="34.15" customHeight="1">
      <c r="A43" s="48"/>
      <c r="B43" s="49"/>
      <c r="C43" s="49" t="s">
        <v>70</v>
      </c>
      <c r="D43" s="50" t="e">
        <f>ROUND(D39*D40,2)</f>
        <v>#VALUE!</v>
      </c>
      <c r="E43" s="51"/>
      <c r="F43" s="52"/>
      <c r="G43" s="119"/>
      <c r="H43" s="119"/>
      <c r="I43" s="120"/>
      <c r="J43" s="119"/>
      <c r="K43" s="119"/>
      <c r="L43" s="105">
        <f t="shared" si="4"/>
        <v>0</v>
      </c>
      <c r="M43" s="119"/>
      <c r="N43" s="119"/>
      <c r="O43" s="105">
        <f t="shared" si="5"/>
        <v>0</v>
      </c>
    </row>
    <row r="44" spans="1:20" ht="34.15" customHeight="1">
      <c r="A44" s="48"/>
      <c r="B44" s="49"/>
      <c r="C44" s="49" t="s">
        <v>71</v>
      </c>
      <c r="D44" s="53" t="e">
        <f>IF(D43&lt;&gt;" ",D41/D43,"")</f>
        <v>#VALUE!</v>
      </c>
      <c r="E44" s="54"/>
      <c r="F44" s="55"/>
      <c r="G44" s="121"/>
      <c r="H44" s="121"/>
      <c r="I44" s="120"/>
      <c r="J44" s="121"/>
      <c r="K44" s="121"/>
      <c r="L44" s="105">
        <f t="shared" si="4"/>
        <v>0</v>
      </c>
      <c r="M44" s="121"/>
      <c r="N44" s="121"/>
      <c r="O44" s="105">
        <f t="shared" si="5"/>
        <v>0</v>
      </c>
      <c r="P44" s="56"/>
      <c r="Q44" s="56"/>
      <c r="R44" s="56"/>
      <c r="S44" s="56"/>
      <c r="T44" s="56"/>
    </row>
    <row r="45" spans="1:20" s="1" customFormat="1" ht="34.15" customHeight="1">
      <c r="A45" s="57"/>
      <c r="B45" s="58"/>
      <c r="C45" s="89" t="s">
        <v>115</v>
      </c>
      <c r="D45" s="59" t="e">
        <f>IF(D35="","",(IF(OR(D44&lt;=D35),D44,D35))*(IF(OR(D43&lt;=D38),D43,D38)))</f>
        <v>#VALUE!</v>
      </c>
      <c r="E45" s="60" t="e">
        <f>IF(D36="","",(IF(OR(D43&gt;=D38),D38,D43)*(D43*IF(OR(D47&gt;=$D$4),$D$4,D47))/D43))</f>
        <v>#VALUE!</v>
      </c>
      <c r="F45"/>
      <c r="G45" s="61">
        <f>SUM(G35:G44)</f>
        <v>0</v>
      </c>
      <c r="H45" s="62">
        <f>SUM(H35:H44)</f>
        <v>0</v>
      </c>
      <c r="I45" s="63"/>
      <c r="J45" s="91">
        <f>SUM(J35:J44)</f>
        <v>0</v>
      </c>
      <c r="K45" s="91"/>
      <c r="L45" s="91">
        <f>SUM(L35:L44)</f>
        <v>0</v>
      </c>
      <c r="M45" s="91">
        <f>SUM(M35:M44)</f>
        <v>0</v>
      </c>
      <c r="N45" s="91"/>
      <c r="O45" s="91">
        <f>SUM(O35:O44)</f>
        <v>0</v>
      </c>
      <c r="P45" s="56"/>
      <c r="Q45" s="56"/>
      <c r="R45" s="56"/>
      <c r="S45" s="56"/>
      <c r="T45" s="56"/>
    </row>
    <row r="46" spans="1:20" ht="34.15" customHeight="1">
      <c r="A46" s="3"/>
      <c r="B46" s="3"/>
      <c r="C46" s="65" t="s">
        <v>116</v>
      </c>
      <c r="D46" s="66" t="e">
        <f>MIN(D45:D45)</f>
        <v>#VALUE!</v>
      </c>
      <c r="E46" s="67"/>
      <c r="F46" s="68"/>
      <c r="G46" s="69" t="s">
        <v>72</v>
      </c>
      <c r="H46" s="69" t="s">
        <v>73</v>
      </c>
      <c r="I46" s="63"/>
      <c r="J46" s="180" t="s">
        <v>74</v>
      </c>
      <c r="K46" s="180"/>
      <c r="L46" s="180"/>
      <c r="M46" s="180"/>
      <c r="N46" s="70">
        <f>J45+M45</f>
        <v>0</v>
      </c>
      <c r="O46" s="69" t="s">
        <v>75</v>
      </c>
      <c r="P46" s="56"/>
      <c r="Q46" s="56"/>
      <c r="R46" s="56"/>
      <c r="S46" s="56"/>
      <c r="T46" s="56"/>
    </row>
    <row r="47" spans="1:20" ht="31.15" customHeight="1">
      <c r="C47" s="71" t="s">
        <v>76</v>
      </c>
      <c r="D47" s="72" t="e">
        <f>IF(OR((D41/D43)&lt;=$D$4),(D41/D43),$D$4)</f>
        <v>#VALUE!</v>
      </c>
      <c r="J47" s="171" t="s">
        <v>77</v>
      </c>
      <c r="K47" s="171"/>
      <c r="L47" s="171"/>
      <c r="M47" s="171"/>
      <c r="N47" s="73" t="e">
        <f>(O45+L45)/N46</f>
        <v>#DIV/0!</v>
      </c>
      <c r="O47" s="69" t="s">
        <v>78</v>
      </c>
      <c r="P47" s="56"/>
      <c r="Q47" s="56"/>
      <c r="R47" s="56"/>
      <c r="S47" s="56"/>
      <c r="T47" s="56"/>
    </row>
    <row r="48" spans="1:20" ht="39.75" customHeight="1">
      <c r="A48" s="182"/>
      <c r="B48" s="183"/>
      <c r="C48" s="23"/>
      <c r="F48" s="6"/>
      <c r="G48" s="176" t="s">
        <v>57</v>
      </c>
      <c r="H48" s="176"/>
      <c r="J48" s="177" t="s">
        <v>58</v>
      </c>
      <c r="K48" s="178"/>
      <c r="L48" s="178"/>
      <c r="M48" s="178"/>
      <c r="N48" s="178"/>
      <c r="O48" s="178"/>
    </row>
    <row r="49" spans="1:20" ht="60.6" customHeight="1">
      <c r="A49" s="7"/>
      <c r="B49" s="8" t="s">
        <v>59</v>
      </c>
      <c r="C49" s="2"/>
      <c r="D49" s="24" t="s">
        <v>60</v>
      </c>
      <c r="F49" s="179"/>
      <c r="G49" s="11" t="s">
        <v>61</v>
      </c>
      <c r="H49" s="11" t="s">
        <v>62</v>
      </c>
      <c r="I49" s="6"/>
      <c r="J49" s="11" t="s">
        <v>63</v>
      </c>
      <c r="K49" s="11" t="s">
        <v>64</v>
      </c>
      <c r="L49" s="12" t="s">
        <v>65</v>
      </c>
      <c r="M49" s="11" t="s">
        <v>63</v>
      </c>
      <c r="N49" s="11" t="s">
        <v>64</v>
      </c>
      <c r="O49" s="12" t="s">
        <v>65</v>
      </c>
    </row>
    <row r="50" spans="1:20" s="5" customFormat="1" ht="34.15" customHeight="1">
      <c r="B50" s="25" t="s">
        <v>2</v>
      </c>
      <c r="C50" s="4" t="s">
        <v>97</v>
      </c>
      <c r="D50" s="26">
        <f>D4</f>
        <v>300</v>
      </c>
      <c r="E50" s="27" t="s">
        <v>66</v>
      </c>
      <c r="F50" s="179"/>
      <c r="G50" s="105"/>
      <c r="H50" s="105"/>
      <c r="I50" s="113"/>
      <c r="J50" s="105"/>
      <c r="K50" s="105"/>
      <c r="L50" s="105">
        <f>K50*J50</f>
        <v>0</v>
      </c>
      <c r="M50" s="105"/>
      <c r="N50" s="105"/>
      <c r="O50" s="105">
        <f>N50*M50</f>
        <v>0</v>
      </c>
    </row>
    <row r="51" spans="1:20" s="5" customFormat="1" ht="34.15" customHeight="1">
      <c r="B51" s="181" t="s">
        <v>1</v>
      </c>
      <c r="C51" s="4" t="s">
        <v>98</v>
      </c>
      <c r="D51" s="28" t="s">
        <v>110</v>
      </c>
      <c r="E51" s="29"/>
      <c r="G51" s="114"/>
      <c r="H51" s="114"/>
      <c r="I51" s="115"/>
      <c r="J51" s="114"/>
      <c r="K51" s="114"/>
      <c r="L51" s="105">
        <f t="shared" ref="L51:L59" si="6">K51*J51</f>
        <v>0</v>
      </c>
      <c r="M51" s="114"/>
      <c r="N51" s="114"/>
      <c r="O51" s="105">
        <f t="shared" ref="O51:O59" si="7">N51*M51</f>
        <v>0</v>
      </c>
    </row>
    <row r="52" spans="1:20" s="5" customFormat="1" ht="34.15" customHeight="1">
      <c r="B52" s="181"/>
      <c r="C52" s="4" t="s">
        <v>99</v>
      </c>
      <c r="D52" s="30" t="s">
        <v>111</v>
      </c>
      <c r="E52" s="29"/>
      <c r="G52" s="116"/>
      <c r="H52" s="116"/>
      <c r="I52" s="117"/>
      <c r="J52" s="116"/>
      <c r="K52" s="116"/>
      <c r="L52" s="105">
        <f t="shared" si="6"/>
        <v>0</v>
      </c>
      <c r="M52" s="116"/>
      <c r="N52" s="116"/>
      <c r="O52" s="105">
        <f t="shared" si="7"/>
        <v>0</v>
      </c>
    </row>
    <row r="53" spans="1:20" ht="34.15" customHeight="1">
      <c r="B53" s="31"/>
      <c r="C53" s="32" t="s">
        <v>0</v>
      </c>
      <c r="D53" s="33" t="e">
        <f>D51*D52</f>
        <v>#VALUE!</v>
      </c>
      <c r="E53" s="34"/>
      <c r="F53" s="5"/>
      <c r="G53" s="116"/>
      <c r="H53" s="116"/>
      <c r="I53" s="117"/>
      <c r="J53" s="116"/>
      <c r="K53" s="116"/>
      <c r="L53" s="105">
        <f t="shared" si="6"/>
        <v>0</v>
      </c>
      <c r="M53" s="116"/>
      <c r="N53" s="116"/>
      <c r="O53" s="105">
        <f t="shared" si="7"/>
        <v>0</v>
      </c>
    </row>
    <row r="54" spans="1:20" ht="34.15" customHeight="1">
      <c r="B54" s="181" t="s">
        <v>104</v>
      </c>
      <c r="C54" s="4" t="s">
        <v>100</v>
      </c>
      <c r="D54" s="35" t="s">
        <v>112</v>
      </c>
      <c r="E54" s="29"/>
      <c r="F54" s="5"/>
      <c r="G54" s="116"/>
      <c r="H54" s="116"/>
      <c r="I54" s="117"/>
      <c r="J54" s="116"/>
      <c r="K54" s="116"/>
      <c r="L54" s="105">
        <f t="shared" si="6"/>
        <v>0</v>
      </c>
      <c r="M54" s="116"/>
      <c r="N54" s="116"/>
      <c r="O54" s="105">
        <f t="shared" si="7"/>
        <v>0</v>
      </c>
    </row>
    <row r="55" spans="1:20" ht="34.15" customHeight="1">
      <c r="B55" s="181"/>
      <c r="C55" s="4" t="s">
        <v>101</v>
      </c>
      <c r="D55" s="36" t="s">
        <v>113</v>
      </c>
      <c r="E55" s="37"/>
      <c r="G55" s="116"/>
      <c r="H55" s="116"/>
      <c r="I55" s="117"/>
      <c r="J55" s="116"/>
      <c r="K55" s="116"/>
      <c r="L55" s="105">
        <f t="shared" si="6"/>
        <v>0</v>
      </c>
      <c r="M55" s="116"/>
      <c r="N55" s="116"/>
      <c r="O55" s="105">
        <f t="shared" si="7"/>
        <v>0</v>
      </c>
    </row>
    <row r="56" spans="1:20" ht="34.15" customHeight="1">
      <c r="B56" s="181"/>
      <c r="C56" s="84" t="s">
        <v>102</v>
      </c>
      <c r="D56" s="38" t="s">
        <v>114</v>
      </c>
      <c r="E56" s="39"/>
      <c r="G56" s="114"/>
      <c r="H56" s="114"/>
      <c r="I56" s="115"/>
      <c r="J56" s="114"/>
      <c r="K56" s="114"/>
      <c r="L56" s="105">
        <f t="shared" si="6"/>
        <v>0</v>
      </c>
      <c r="M56" s="114"/>
      <c r="N56" s="114"/>
      <c r="O56" s="105">
        <f t="shared" si="7"/>
        <v>0</v>
      </c>
    </row>
    <row r="57" spans="1:20" ht="34.15" customHeight="1">
      <c r="A57" s="184" t="s">
        <v>69</v>
      </c>
      <c r="B57" s="184"/>
      <c r="C57" s="185"/>
      <c r="D57" s="45" t="e">
        <f xml:space="preserve">  IF(D54*D55&lt;D53,"mniejsza",IF(D54*D55=D53,"równa","większa"))</f>
        <v>#VALUE!</v>
      </c>
      <c r="E57" s="46"/>
      <c r="F57" s="47"/>
      <c r="G57" s="118"/>
      <c r="H57" s="118"/>
      <c r="I57" s="113"/>
      <c r="J57" s="118"/>
      <c r="K57" s="118"/>
      <c r="L57" s="105">
        <f t="shared" si="6"/>
        <v>0</v>
      </c>
      <c r="M57" s="118"/>
      <c r="N57" s="118"/>
      <c r="O57" s="105">
        <f t="shared" si="7"/>
        <v>0</v>
      </c>
    </row>
    <row r="58" spans="1:20" ht="34.15" customHeight="1">
      <c r="A58" s="48"/>
      <c r="B58" s="49"/>
      <c r="C58" s="49" t="s">
        <v>70</v>
      </c>
      <c r="D58" s="50" t="e">
        <f>ROUND(D54*D55,2)</f>
        <v>#VALUE!</v>
      </c>
      <c r="E58" s="51"/>
      <c r="F58" s="52"/>
      <c r="G58" s="119"/>
      <c r="H58" s="119"/>
      <c r="I58" s="120"/>
      <c r="J58" s="119"/>
      <c r="K58" s="119"/>
      <c r="L58" s="105">
        <f t="shared" si="6"/>
        <v>0</v>
      </c>
      <c r="M58" s="119"/>
      <c r="N58" s="119"/>
      <c r="O58" s="105">
        <f t="shared" si="7"/>
        <v>0</v>
      </c>
    </row>
    <row r="59" spans="1:20" ht="34.15" customHeight="1">
      <c r="A59" s="48"/>
      <c r="B59" s="49"/>
      <c r="C59" s="49" t="s">
        <v>71</v>
      </c>
      <c r="D59" s="53" t="e">
        <f>IF(D58&lt;&gt;" ",D56/D58,"")</f>
        <v>#VALUE!</v>
      </c>
      <c r="E59" s="54"/>
      <c r="F59" s="55"/>
      <c r="G59" s="121"/>
      <c r="H59" s="121"/>
      <c r="I59" s="120"/>
      <c r="J59" s="121"/>
      <c r="K59" s="121"/>
      <c r="L59" s="105">
        <f t="shared" si="6"/>
        <v>0</v>
      </c>
      <c r="M59" s="121"/>
      <c r="N59" s="121"/>
      <c r="O59" s="105">
        <f t="shared" si="7"/>
        <v>0</v>
      </c>
      <c r="P59" s="56"/>
      <c r="Q59" s="56"/>
      <c r="R59" s="56"/>
      <c r="S59" s="56"/>
      <c r="T59" s="56"/>
    </row>
    <row r="60" spans="1:20" s="1" customFormat="1" ht="34.15" customHeight="1">
      <c r="A60" s="57"/>
      <c r="B60" s="58"/>
      <c r="C60" s="89" t="s">
        <v>115</v>
      </c>
      <c r="D60" s="59" t="e">
        <f>IF(D50="","",(IF(OR(D59&lt;=D50),D59,D50))*(IF(OR(D58&lt;=D53),D58,D53)))</f>
        <v>#VALUE!</v>
      </c>
      <c r="E60" s="60" t="e">
        <f>IF(D51="","",(IF(OR(D58&gt;=D53),D53,D58)*(D58*IF(OR(D62&gt;=$D$4),$D$4,D62))/D58))</f>
        <v>#VALUE!</v>
      </c>
      <c r="F60"/>
      <c r="G60" s="61">
        <f>SUM(G50:G59)</f>
        <v>0</v>
      </c>
      <c r="H60" s="62">
        <f>SUM(H50:H59)</f>
        <v>0</v>
      </c>
      <c r="I60" s="63"/>
      <c r="J60" s="91">
        <f>SUM(J50:J59)</f>
        <v>0</v>
      </c>
      <c r="K60" s="91"/>
      <c r="L60" s="91">
        <f>SUM(L50:L59)</f>
        <v>0</v>
      </c>
      <c r="M60" s="91">
        <f>SUM(M50:M59)</f>
        <v>0</v>
      </c>
      <c r="N60" s="91"/>
      <c r="O60" s="91">
        <f>SUM(O50:O59)</f>
        <v>0</v>
      </c>
      <c r="P60" s="56"/>
      <c r="Q60" s="56"/>
      <c r="R60" s="56"/>
      <c r="S60" s="56"/>
      <c r="T60" s="56"/>
    </row>
    <row r="61" spans="1:20" ht="34.15" customHeight="1">
      <c r="A61" s="3"/>
      <c r="B61" s="3"/>
      <c r="C61" s="65" t="s">
        <v>116</v>
      </c>
      <c r="D61" s="66" t="e">
        <f>MIN(D60:D60)</f>
        <v>#VALUE!</v>
      </c>
      <c r="E61" s="67"/>
      <c r="F61" s="68"/>
      <c r="G61" s="69" t="s">
        <v>72</v>
      </c>
      <c r="H61" s="69" t="s">
        <v>73</v>
      </c>
      <c r="I61" s="63"/>
      <c r="J61" s="180" t="s">
        <v>74</v>
      </c>
      <c r="K61" s="180"/>
      <c r="L61" s="180"/>
      <c r="M61" s="180"/>
      <c r="N61" s="70">
        <f>J60+M60</f>
        <v>0</v>
      </c>
      <c r="O61" s="69" t="s">
        <v>75</v>
      </c>
      <c r="P61" s="56"/>
      <c r="Q61" s="56"/>
      <c r="R61" s="56"/>
      <c r="S61" s="56"/>
      <c r="T61" s="56"/>
    </row>
    <row r="62" spans="1:20" ht="31.15" customHeight="1">
      <c r="C62" s="71" t="s">
        <v>76</v>
      </c>
      <c r="D62" s="72" t="e">
        <f>IF(OR((D56/D58)&lt;=$D$4),(D56/D58),$D$4)</f>
        <v>#VALUE!</v>
      </c>
      <c r="J62" s="171" t="s">
        <v>77</v>
      </c>
      <c r="K62" s="171"/>
      <c r="L62" s="171"/>
      <c r="M62" s="171"/>
      <c r="N62" s="73" t="e">
        <f>(O60+L60)/N61</f>
        <v>#DIV/0!</v>
      </c>
      <c r="O62" s="69" t="s">
        <v>78</v>
      </c>
      <c r="P62" s="56"/>
      <c r="Q62" s="56"/>
      <c r="R62" s="56"/>
      <c r="S62" s="56"/>
      <c r="T62" s="56"/>
    </row>
    <row r="63" spans="1:20" ht="39.75" customHeight="1">
      <c r="A63" s="182"/>
      <c r="B63" s="183"/>
      <c r="C63" s="23"/>
      <c r="F63" s="6"/>
      <c r="G63" s="176" t="s">
        <v>57</v>
      </c>
      <c r="H63" s="176"/>
      <c r="J63" s="177" t="s">
        <v>58</v>
      </c>
      <c r="K63" s="178"/>
      <c r="L63" s="178"/>
      <c r="M63" s="178"/>
      <c r="N63" s="178"/>
      <c r="O63" s="178"/>
    </row>
    <row r="64" spans="1:20" ht="60.6" customHeight="1">
      <c r="A64" s="7"/>
      <c r="B64" s="8" t="s">
        <v>59</v>
      </c>
      <c r="C64" s="2"/>
      <c r="D64" s="24" t="s">
        <v>60</v>
      </c>
      <c r="F64" s="179"/>
      <c r="G64" s="11" t="s">
        <v>61</v>
      </c>
      <c r="H64" s="11" t="s">
        <v>62</v>
      </c>
      <c r="I64" s="6"/>
      <c r="J64" s="11" t="s">
        <v>63</v>
      </c>
      <c r="K64" s="11" t="s">
        <v>64</v>
      </c>
      <c r="L64" s="12" t="s">
        <v>65</v>
      </c>
      <c r="M64" s="11" t="s">
        <v>63</v>
      </c>
      <c r="N64" s="11" t="s">
        <v>64</v>
      </c>
      <c r="O64" s="12" t="s">
        <v>65</v>
      </c>
    </row>
    <row r="65" spans="1:20" s="5" customFormat="1" ht="34.15" customHeight="1">
      <c r="B65" s="25" t="s">
        <v>2</v>
      </c>
      <c r="C65" s="4" t="s">
        <v>97</v>
      </c>
      <c r="D65" s="26">
        <f>D4</f>
        <v>300</v>
      </c>
      <c r="E65" s="27" t="s">
        <v>66</v>
      </c>
      <c r="F65" s="179"/>
      <c r="G65" s="105"/>
      <c r="H65" s="105"/>
      <c r="I65" s="113"/>
      <c r="J65" s="105"/>
      <c r="K65" s="105"/>
      <c r="L65" s="105">
        <f>K65*J65</f>
        <v>0</v>
      </c>
      <c r="M65" s="105"/>
      <c r="N65" s="105"/>
      <c r="O65" s="105">
        <f>N65*M65</f>
        <v>0</v>
      </c>
    </row>
    <row r="66" spans="1:20" s="5" customFormat="1" ht="34.15" customHeight="1">
      <c r="B66" s="181" t="s">
        <v>1</v>
      </c>
      <c r="C66" s="4" t="s">
        <v>98</v>
      </c>
      <c r="D66" s="28" t="s">
        <v>110</v>
      </c>
      <c r="E66" s="29"/>
      <c r="G66" s="114"/>
      <c r="H66" s="114"/>
      <c r="I66" s="115"/>
      <c r="J66" s="114"/>
      <c r="K66" s="114"/>
      <c r="L66" s="105">
        <f t="shared" ref="L66:L74" si="8">K66*J66</f>
        <v>0</v>
      </c>
      <c r="M66" s="114"/>
      <c r="N66" s="114"/>
      <c r="O66" s="105">
        <f t="shared" ref="O66:O74" si="9">N66*M66</f>
        <v>0</v>
      </c>
    </row>
    <row r="67" spans="1:20" s="5" customFormat="1" ht="34.15" customHeight="1">
      <c r="B67" s="181"/>
      <c r="C67" s="4" t="s">
        <v>99</v>
      </c>
      <c r="D67" s="30" t="s">
        <v>111</v>
      </c>
      <c r="E67" s="29"/>
      <c r="G67" s="116"/>
      <c r="H67" s="116"/>
      <c r="I67" s="117"/>
      <c r="J67" s="116"/>
      <c r="K67" s="116"/>
      <c r="L67" s="105">
        <f t="shared" si="8"/>
        <v>0</v>
      </c>
      <c r="M67" s="116"/>
      <c r="N67" s="116"/>
      <c r="O67" s="105">
        <f t="shared" si="9"/>
        <v>0</v>
      </c>
    </row>
    <row r="68" spans="1:20" ht="34.15" customHeight="1">
      <c r="B68" s="31"/>
      <c r="C68" s="32" t="s">
        <v>0</v>
      </c>
      <c r="D68" s="33" t="e">
        <f>D66*D67</f>
        <v>#VALUE!</v>
      </c>
      <c r="E68" s="34"/>
      <c r="F68" s="5"/>
      <c r="G68" s="116"/>
      <c r="H68" s="116"/>
      <c r="I68" s="117"/>
      <c r="J68" s="116"/>
      <c r="K68" s="116"/>
      <c r="L68" s="105">
        <f t="shared" si="8"/>
        <v>0</v>
      </c>
      <c r="M68" s="116"/>
      <c r="N68" s="116"/>
      <c r="O68" s="105">
        <f t="shared" si="9"/>
        <v>0</v>
      </c>
    </row>
    <row r="69" spans="1:20" ht="34.15" customHeight="1">
      <c r="B69" s="181" t="s">
        <v>105</v>
      </c>
      <c r="C69" s="4" t="s">
        <v>100</v>
      </c>
      <c r="D69" s="35" t="s">
        <v>112</v>
      </c>
      <c r="E69" s="29"/>
      <c r="F69" s="5"/>
      <c r="G69" s="116"/>
      <c r="H69" s="116"/>
      <c r="I69" s="117"/>
      <c r="J69" s="116"/>
      <c r="K69" s="116"/>
      <c r="L69" s="105">
        <f t="shared" si="8"/>
        <v>0</v>
      </c>
      <c r="M69" s="116"/>
      <c r="N69" s="116"/>
      <c r="O69" s="105">
        <f t="shared" si="9"/>
        <v>0</v>
      </c>
    </row>
    <row r="70" spans="1:20" ht="34.15" customHeight="1">
      <c r="B70" s="181"/>
      <c r="C70" s="4" t="s">
        <v>101</v>
      </c>
      <c r="D70" s="36" t="s">
        <v>113</v>
      </c>
      <c r="E70" s="37"/>
      <c r="G70" s="116"/>
      <c r="H70" s="116"/>
      <c r="I70" s="117"/>
      <c r="J70" s="116"/>
      <c r="K70" s="116"/>
      <c r="L70" s="105">
        <f t="shared" si="8"/>
        <v>0</v>
      </c>
      <c r="M70" s="116"/>
      <c r="N70" s="116"/>
      <c r="O70" s="105">
        <f t="shared" si="9"/>
        <v>0</v>
      </c>
    </row>
    <row r="71" spans="1:20" ht="34.15" customHeight="1">
      <c r="B71" s="181"/>
      <c r="C71" s="84" t="s">
        <v>102</v>
      </c>
      <c r="D71" s="38" t="s">
        <v>114</v>
      </c>
      <c r="E71" s="39"/>
      <c r="G71" s="114"/>
      <c r="H71" s="114"/>
      <c r="I71" s="115"/>
      <c r="J71" s="114"/>
      <c r="K71" s="114"/>
      <c r="L71" s="105">
        <f t="shared" si="8"/>
        <v>0</v>
      </c>
      <c r="M71" s="114"/>
      <c r="N71" s="114"/>
      <c r="O71" s="105">
        <f t="shared" si="9"/>
        <v>0</v>
      </c>
    </row>
    <row r="72" spans="1:20" ht="34.15" customHeight="1">
      <c r="A72" s="184" t="s">
        <v>69</v>
      </c>
      <c r="B72" s="184"/>
      <c r="C72" s="185"/>
      <c r="D72" s="45" t="e">
        <f xml:space="preserve">  IF(D69*D70&lt;D68,"mniejsza",IF(D69*D70=D68,"równa","większa"))</f>
        <v>#VALUE!</v>
      </c>
      <c r="E72" s="46"/>
      <c r="F72" s="47"/>
      <c r="G72" s="118"/>
      <c r="H72" s="118"/>
      <c r="I72" s="113"/>
      <c r="J72" s="118"/>
      <c r="K72" s="118"/>
      <c r="L72" s="105">
        <f t="shared" si="8"/>
        <v>0</v>
      </c>
      <c r="M72" s="118"/>
      <c r="N72" s="118"/>
      <c r="O72" s="105">
        <f t="shared" si="9"/>
        <v>0</v>
      </c>
    </row>
    <row r="73" spans="1:20" ht="34.15" customHeight="1">
      <c r="A73" s="48"/>
      <c r="B73" s="49"/>
      <c r="C73" s="49" t="s">
        <v>70</v>
      </c>
      <c r="D73" s="50" t="e">
        <f>ROUND(D69*D70,2)</f>
        <v>#VALUE!</v>
      </c>
      <c r="E73" s="51"/>
      <c r="F73" s="52"/>
      <c r="G73" s="119"/>
      <c r="H73" s="119"/>
      <c r="I73" s="120"/>
      <c r="J73" s="119"/>
      <c r="K73" s="119"/>
      <c r="L73" s="105">
        <f t="shared" si="8"/>
        <v>0</v>
      </c>
      <c r="M73" s="119"/>
      <c r="N73" s="119"/>
      <c r="O73" s="105">
        <f t="shared" si="9"/>
        <v>0</v>
      </c>
    </row>
    <row r="74" spans="1:20" ht="34.15" customHeight="1">
      <c r="A74" s="48"/>
      <c r="B74" s="49"/>
      <c r="C74" s="49" t="s">
        <v>71</v>
      </c>
      <c r="D74" s="53" t="e">
        <f>IF(D73&lt;&gt;" ",D71/D73,"")</f>
        <v>#VALUE!</v>
      </c>
      <c r="E74" s="54"/>
      <c r="F74" s="55"/>
      <c r="G74" s="121"/>
      <c r="H74" s="121"/>
      <c r="I74" s="120"/>
      <c r="J74" s="121"/>
      <c r="K74" s="121"/>
      <c r="L74" s="105">
        <f t="shared" si="8"/>
        <v>0</v>
      </c>
      <c r="M74" s="121"/>
      <c r="N74" s="121"/>
      <c r="O74" s="105">
        <f t="shared" si="9"/>
        <v>0</v>
      </c>
      <c r="P74" s="56"/>
      <c r="Q74" s="56"/>
      <c r="R74" s="56"/>
      <c r="S74" s="56"/>
      <c r="T74" s="56"/>
    </row>
    <row r="75" spans="1:20" s="1" customFormat="1" ht="34.15" customHeight="1">
      <c r="A75" s="57"/>
      <c r="B75" s="58"/>
      <c r="C75" s="89" t="s">
        <v>115</v>
      </c>
      <c r="D75" s="59" t="e">
        <f>IF(D65="","",(IF(OR(D74&lt;=D65),D74,D65))*(IF(OR(D73&lt;=D68),D73,D68)))</f>
        <v>#VALUE!</v>
      </c>
      <c r="E75" s="60" t="e">
        <f>IF(D66="","",(IF(OR(D73&gt;=D68),D68,D73)*(D73*IF(OR(D77&gt;=$D$4),$D$4,D77))/D73))</f>
        <v>#VALUE!</v>
      </c>
      <c r="F75"/>
      <c r="G75" s="61">
        <f>SUM(G65:G74)</f>
        <v>0</v>
      </c>
      <c r="H75" s="62">
        <f>SUM(H65:H74)</f>
        <v>0</v>
      </c>
      <c r="I75" s="63"/>
      <c r="J75" s="91">
        <f>SUM(J65:J74)</f>
        <v>0</v>
      </c>
      <c r="K75" s="91"/>
      <c r="L75" s="91">
        <f>SUM(L65:L74)</f>
        <v>0</v>
      </c>
      <c r="M75" s="91">
        <f>SUM(M65:M74)</f>
        <v>0</v>
      </c>
      <c r="N75" s="91"/>
      <c r="O75" s="91">
        <f>SUM(O65:O74)</f>
        <v>0</v>
      </c>
      <c r="P75" s="56"/>
      <c r="Q75" s="56"/>
      <c r="R75" s="56"/>
      <c r="S75" s="56"/>
      <c r="T75" s="56"/>
    </row>
    <row r="76" spans="1:20" ht="34.15" customHeight="1">
      <c r="A76" s="3"/>
      <c r="B76" s="3"/>
      <c r="C76" s="65" t="s">
        <v>116</v>
      </c>
      <c r="D76" s="66" t="e">
        <f>MIN(D75:D75)</f>
        <v>#VALUE!</v>
      </c>
      <c r="E76" s="67"/>
      <c r="F76" s="68"/>
      <c r="G76" s="69" t="s">
        <v>72</v>
      </c>
      <c r="H76" s="69" t="s">
        <v>73</v>
      </c>
      <c r="I76" s="63"/>
      <c r="J76" s="180" t="s">
        <v>74</v>
      </c>
      <c r="K76" s="180"/>
      <c r="L76" s="180"/>
      <c r="M76" s="180"/>
      <c r="N76" s="70">
        <f>J75+M75</f>
        <v>0</v>
      </c>
      <c r="O76" s="69" t="s">
        <v>75</v>
      </c>
      <c r="P76" s="56"/>
      <c r="Q76" s="56"/>
      <c r="R76" s="56"/>
      <c r="S76" s="56"/>
      <c r="T76" s="56"/>
    </row>
    <row r="77" spans="1:20" ht="31.15" customHeight="1">
      <c r="C77" s="71" t="s">
        <v>76</v>
      </c>
      <c r="D77" s="72" t="e">
        <f>IF(OR((D71/D73)&lt;=$D$4),(D71/D73),$D$4)</f>
        <v>#VALUE!</v>
      </c>
      <c r="J77" s="171" t="s">
        <v>77</v>
      </c>
      <c r="K77" s="171"/>
      <c r="L77" s="171"/>
      <c r="M77" s="171"/>
      <c r="N77" s="73" t="e">
        <f>(O75+L75)/N76</f>
        <v>#DIV/0!</v>
      </c>
      <c r="O77" s="69" t="s">
        <v>78</v>
      </c>
      <c r="P77" s="56"/>
      <c r="Q77" s="56"/>
      <c r="R77" s="56"/>
      <c r="S77" s="56"/>
      <c r="T77" s="56"/>
    </row>
    <row r="78" spans="1:20" ht="18.75">
      <c r="A78" s="172"/>
      <c r="B78" s="172"/>
      <c r="G78" s="74"/>
    </row>
    <row r="79" spans="1:20">
      <c r="A79" s="75"/>
      <c r="B79" s="173" t="s">
        <v>16</v>
      </c>
      <c r="C79" s="173"/>
      <c r="I79" s="44"/>
    </row>
    <row r="80" spans="1:20" s="6" customFormat="1" ht="79.900000000000006" customHeight="1">
      <c r="A80" s="22" t="s">
        <v>9</v>
      </c>
      <c r="B80" s="22" t="s">
        <v>7</v>
      </c>
      <c r="C80" s="22" t="s">
        <v>8</v>
      </c>
      <c r="D80" s="22" t="s">
        <v>10</v>
      </c>
      <c r="E80" s="22" t="s">
        <v>11</v>
      </c>
      <c r="F80" s="22" t="s">
        <v>12</v>
      </c>
      <c r="G80" s="22" t="s">
        <v>13</v>
      </c>
      <c r="I80" s="174" t="s">
        <v>52</v>
      </c>
      <c r="J80" s="174"/>
      <c r="K80" s="174"/>
      <c r="L80" s="174"/>
    </row>
    <row r="81" spans="1:12" s="10" customFormat="1" ht="11.25">
      <c r="A81" s="22"/>
      <c r="B81" s="22">
        <v>1</v>
      </c>
      <c r="C81" s="22">
        <v>2</v>
      </c>
      <c r="D81" s="22">
        <v>3</v>
      </c>
      <c r="E81" s="22">
        <v>4</v>
      </c>
      <c r="F81" s="22">
        <v>5</v>
      </c>
      <c r="G81" s="22">
        <v>6</v>
      </c>
      <c r="I81" s="76" t="s">
        <v>79</v>
      </c>
      <c r="J81" s="76"/>
      <c r="K81" s="76"/>
      <c r="L81" s="76"/>
    </row>
    <row r="82" spans="1:12" s="9" customFormat="1" ht="85.15" customHeight="1">
      <c r="A82" s="77">
        <v>1</v>
      </c>
      <c r="B82" s="78" t="s">
        <v>15</v>
      </c>
      <c r="C82" s="79" t="str">
        <f>D6</f>
        <v>C</v>
      </c>
      <c r="D82" s="77" t="s">
        <v>14</v>
      </c>
      <c r="E82" s="79" t="str">
        <f>D5</f>
        <v>B</v>
      </c>
      <c r="F82" s="80">
        <f>D4</f>
        <v>300</v>
      </c>
      <c r="G82" s="81" t="e">
        <f>D16</f>
        <v>#VALUE!</v>
      </c>
      <c r="H82" s="21"/>
      <c r="I82" s="82" t="b">
        <f>IF(D11="",0,(IF(D11="Tak",(G82/1.08))))</f>
        <v>0</v>
      </c>
      <c r="J82" s="83"/>
      <c r="K82" s="83"/>
    </row>
    <row r="83" spans="1:12" s="9" customFormat="1" ht="85.15" customHeight="1">
      <c r="A83" s="77">
        <v>2</v>
      </c>
      <c r="B83" s="78" t="s">
        <v>15</v>
      </c>
      <c r="C83" s="79" t="str">
        <f>D22</f>
        <v>C</v>
      </c>
      <c r="D83" s="77" t="s">
        <v>14</v>
      </c>
      <c r="E83" s="79" t="str">
        <f>D21</f>
        <v>B</v>
      </c>
      <c r="F83" s="80">
        <f>D4</f>
        <v>300</v>
      </c>
      <c r="G83" s="81" t="e">
        <f>D31</f>
        <v>#VALUE!</v>
      </c>
      <c r="H83" s="21"/>
      <c r="I83" s="82" t="b">
        <f>IF(D11="",0,(IF(D11="Tak",(G83/1.08))))</f>
        <v>0</v>
      </c>
      <c r="J83" s="83"/>
      <c r="K83" s="83"/>
    </row>
    <row r="84" spans="1:12" s="9" customFormat="1" ht="85.15" customHeight="1">
      <c r="A84" s="77">
        <v>3</v>
      </c>
      <c r="B84" s="78" t="s">
        <v>15</v>
      </c>
      <c r="C84" s="79" t="str">
        <f>D37</f>
        <v>C</v>
      </c>
      <c r="D84" s="77" t="s">
        <v>14</v>
      </c>
      <c r="E84" s="79" t="str">
        <f>D36</f>
        <v>B</v>
      </c>
      <c r="F84" s="80">
        <f>D4</f>
        <v>300</v>
      </c>
      <c r="G84" s="81" t="e">
        <f>D46</f>
        <v>#VALUE!</v>
      </c>
      <c r="H84" s="21"/>
      <c r="I84" s="82" t="b">
        <f>IF(D11="",0,(IF(D11="Tak",(G84/1.08))))</f>
        <v>0</v>
      </c>
      <c r="J84" s="83"/>
      <c r="K84" s="83"/>
    </row>
    <row r="85" spans="1:12" s="9" customFormat="1" ht="85.15" customHeight="1">
      <c r="A85" s="77">
        <v>4</v>
      </c>
      <c r="B85" s="78" t="s">
        <v>15</v>
      </c>
      <c r="C85" s="79" t="str">
        <f>D52</f>
        <v>C</v>
      </c>
      <c r="D85" s="77" t="s">
        <v>14</v>
      </c>
      <c r="E85" s="79" t="str">
        <f>D51</f>
        <v>B</v>
      </c>
      <c r="F85" s="80">
        <f>D4</f>
        <v>300</v>
      </c>
      <c r="G85" s="81" t="e">
        <f>D61</f>
        <v>#VALUE!</v>
      </c>
      <c r="H85" s="21"/>
      <c r="I85" s="82" t="b">
        <f>IF(D11="",0,(IF(D11="Tak",(G85/1.08))))</f>
        <v>0</v>
      </c>
      <c r="J85" s="83"/>
      <c r="K85" s="83"/>
    </row>
    <row r="86" spans="1:12" s="9" customFormat="1" ht="85.15" customHeight="1">
      <c r="A86" s="77">
        <v>5</v>
      </c>
      <c r="B86" s="78" t="s">
        <v>15</v>
      </c>
      <c r="C86" s="79" t="str">
        <f>D67</f>
        <v>C</v>
      </c>
      <c r="D86" s="77" t="s">
        <v>14</v>
      </c>
      <c r="E86" s="79" t="str">
        <f>D66</f>
        <v>B</v>
      </c>
      <c r="F86" s="80">
        <f>D4</f>
        <v>300</v>
      </c>
      <c r="G86" s="81" t="e">
        <f>D76</f>
        <v>#VALUE!</v>
      </c>
      <c r="H86" s="21"/>
      <c r="I86" s="82" t="b">
        <f>IF(D11="",0,(IF(D11="Tak",(G86/1.08))))</f>
        <v>0</v>
      </c>
      <c r="J86" s="83"/>
      <c r="K86" s="83"/>
    </row>
    <row r="87" spans="1:12" ht="24" customHeight="1">
      <c r="G87" s="85" t="e">
        <f>SUM(G82:G86)</f>
        <v>#VALUE!</v>
      </c>
      <c r="H87" s="86"/>
      <c r="I87" s="87">
        <f>SUM(I82:I86)</f>
        <v>0</v>
      </c>
    </row>
  </sheetData>
  <sheetProtection password="8DE1" sheet="1" objects="1" scenarios="1" formatCells="0" formatColumns="0" formatRows="0" insertColumns="0" insertRows="0" insertHyperlinks="0" deleteColumns="0" deleteRows="0" sort="0" autoFilter="0" pivotTables="0"/>
  <protectedRanges>
    <protectedRange sqref="M65:N74" name="Rozstęp21"/>
    <protectedRange sqref="G65:K74" name="Rozstęp20"/>
    <protectedRange sqref="D69:D71" name="Rozstęp19"/>
    <protectedRange sqref="D66:D67" name="Rozstęp18"/>
    <protectedRange sqref="M50:N59" name="Rozstęp17"/>
    <protectedRange sqref="G50:K59" name="Rozstęp16"/>
    <protectedRange sqref="D54:D56" name="Rozstęp15"/>
    <protectedRange sqref="D51:D52" name="Rozstęp14"/>
    <protectedRange sqref="M35:N44" name="Rozstęp13"/>
    <protectedRange sqref="G35:K44" name="Rozstęp12"/>
    <protectedRange sqref="D39:D41" name="Rozstęp11"/>
    <protectedRange sqref="D36:D37" name="Rozstęp10"/>
    <protectedRange sqref="M20:N29" name="Rozstęp9"/>
    <protectedRange sqref="G20:K29" name="Rozstęp8"/>
    <protectedRange sqref="D24:D26" name="Rozstęp7"/>
    <protectedRange sqref="D21:D22" name="Rozstęp6"/>
    <protectedRange sqref="M4:N14" name="Rozstęp5"/>
    <protectedRange sqref="G4:K14" name="Rozstęp4"/>
    <protectedRange sqref="D8:D11" name="Rozstęp3"/>
    <protectedRange sqref="D4:D6" name="Rozstęp2"/>
    <protectedRange sqref="C2" name="Rozstęp1"/>
  </protectedRanges>
  <mergeCells count="50">
    <mergeCell ref="J33:O33"/>
    <mergeCell ref="A1:F1"/>
    <mergeCell ref="G1:N1"/>
    <mergeCell ref="A2:B2"/>
    <mergeCell ref="G2:H2"/>
    <mergeCell ref="J2:O2"/>
    <mergeCell ref="F3:F4"/>
    <mergeCell ref="B5:B6"/>
    <mergeCell ref="B8:B10"/>
    <mergeCell ref="A12:C12"/>
    <mergeCell ref="J16:M16"/>
    <mergeCell ref="J17:M17"/>
    <mergeCell ref="J46:M46"/>
    <mergeCell ref="J47:M47"/>
    <mergeCell ref="B79:C79"/>
    <mergeCell ref="I80:L80"/>
    <mergeCell ref="A18:B18"/>
    <mergeCell ref="G18:H18"/>
    <mergeCell ref="J18:O18"/>
    <mergeCell ref="F19:F20"/>
    <mergeCell ref="B21:B22"/>
    <mergeCell ref="B24:B26"/>
    <mergeCell ref="A27:C27"/>
    <mergeCell ref="J31:M31"/>
    <mergeCell ref="A78:B78"/>
    <mergeCell ref="J32:M32"/>
    <mergeCell ref="A33:B33"/>
    <mergeCell ref="G33:H33"/>
    <mergeCell ref="B54:B56"/>
    <mergeCell ref="F34:F35"/>
    <mergeCell ref="B36:B37"/>
    <mergeCell ref="B39:B41"/>
    <mergeCell ref="A42:C42"/>
    <mergeCell ref="A48:B48"/>
    <mergeCell ref="G48:H48"/>
    <mergeCell ref="J48:O48"/>
    <mergeCell ref="F49:F50"/>
    <mergeCell ref="B51:B52"/>
    <mergeCell ref="J77:M77"/>
    <mergeCell ref="A57:C57"/>
    <mergeCell ref="J61:M61"/>
    <mergeCell ref="J62:M62"/>
    <mergeCell ref="A63:B63"/>
    <mergeCell ref="G63:H63"/>
    <mergeCell ref="J63:O63"/>
    <mergeCell ref="F64:F65"/>
    <mergeCell ref="B66:B67"/>
    <mergeCell ref="B69:B71"/>
    <mergeCell ref="A72:C72"/>
    <mergeCell ref="J76:M76"/>
  </mergeCells>
  <conditionalFormatting sqref="I82">
    <cfRule type="expression" dxfId="14" priority="13">
      <formula>$D$11="Nie"</formula>
    </cfRule>
    <cfRule type="expression" dxfId="13" priority="15">
      <formula>$D$11="Tak"</formula>
    </cfRule>
  </conditionalFormatting>
  <conditionalFormatting sqref="G82">
    <cfRule type="expression" dxfId="12" priority="14">
      <formula>$D$11="Tak"</formula>
    </cfRule>
  </conditionalFormatting>
  <conditionalFormatting sqref="I83">
    <cfRule type="expression" dxfId="11" priority="10">
      <formula>$D$11="Nie"</formula>
    </cfRule>
    <cfRule type="expression" dxfId="10" priority="12">
      <formula>$D$11="Tak"</formula>
    </cfRule>
  </conditionalFormatting>
  <conditionalFormatting sqref="G83">
    <cfRule type="expression" dxfId="9" priority="11">
      <formula>$D$11="Tak"</formula>
    </cfRule>
  </conditionalFormatting>
  <conditionalFormatting sqref="I84">
    <cfRule type="expression" dxfId="8" priority="7">
      <formula>$D$11="Nie"</formula>
    </cfRule>
    <cfRule type="expression" dxfId="7" priority="9">
      <formula>$D$11="Tak"</formula>
    </cfRule>
  </conditionalFormatting>
  <conditionalFormatting sqref="G84">
    <cfRule type="expression" dxfId="6" priority="8">
      <formula>$D$11="Tak"</formula>
    </cfRule>
  </conditionalFormatting>
  <conditionalFormatting sqref="I85">
    <cfRule type="expression" dxfId="5" priority="4">
      <formula>$D$11="Nie"</formula>
    </cfRule>
    <cfRule type="expression" dxfId="4" priority="6">
      <formula>$D$11="Tak"</formula>
    </cfRule>
  </conditionalFormatting>
  <conditionalFormatting sqref="G85">
    <cfRule type="expression" dxfId="3" priority="5">
      <formula>$D$11="Tak"</formula>
    </cfRule>
  </conditionalFormatting>
  <conditionalFormatting sqref="I86">
    <cfRule type="expression" dxfId="2" priority="1">
      <formula>$D$11="Nie"</formula>
    </cfRule>
    <cfRule type="expression" dxfId="1" priority="3">
      <formula>$D$11="Tak"</formula>
    </cfRule>
  </conditionalFormatting>
  <conditionalFormatting sqref="G86">
    <cfRule type="expression" dxfId="0" priority="2">
      <formula>$D$11="Tak"</formula>
    </cfRule>
  </conditionalFormatting>
  <dataValidations count="2">
    <dataValidation type="list" allowBlank="1" showInputMessage="1" showErrorMessage="1" sqref="D11" xr:uid="{00000000-0002-0000-0700-000000000000}">
      <formula1>"Tak,Nie"</formula1>
    </dataValidation>
    <dataValidation type="list" allowBlank="1" showInputMessage="1" showErrorMessage="1" sqref="D4 D20 D35 D50 D65" xr:uid="{00000000-0002-0000-0700-000001000000}">
      <formula1>"300,200,100"</formula1>
    </dataValidation>
  </dataValidations>
  <pageMargins left="0.7" right="0.7" top="0.75" bottom="0.75" header="0.3" footer="0.3"/>
  <pageSetup paperSize="9" scale="39" orientation="landscape" r:id="rId1"/>
  <rowBreaks count="2" manualBreakCount="2">
    <brk id="32" max="14" man="1"/>
    <brk id="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instrukcja</vt:lpstr>
      <vt:lpstr>wzór I</vt:lpstr>
      <vt:lpstr>wzór II faktury 2</vt:lpstr>
      <vt:lpstr>wzór II faktury 3</vt:lpstr>
      <vt:lpstr>wzór III faktury 2</vt:lpstr>
      <vt:lpstr>wzór III faktury 3</vt:lpstr>
      <vt:lpstr>wzór III faktury 4</vt:lpstr>
      <vt:lpstr>wzór III faktury 5</vt:lpstr>
      <vt:lpstr>'wzór I'!Obszar_wydruku</vt:lpstr>
      <vt:lpstr>'wzór II faktury 2'!Obszar_wydruku</vt:lpstr>
      <vt:lpstr>'wzór II faktury 3'!Obszar_wydruku</vt:lpstr>
      <vt:lpstr>'wzór III faktury 2'!Obszar_wydruku</vt:lpstr>
      <vt:lpstr>'wzór III faktury 3'!Obszar_wydruku</vt:lpstr>
      <vt:lpstr>'wzór III faktury 4'!Obszar_wydruku</vt:lpstr>
      <vt:lpstr>'wzór III faktury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udetyniecka</dc:creator>
  <cp:lastModifiedBy>Kromrych-Rosik, Agnieszka</cp:lastModifiedBy>
  <cp:lastPrinted>2019-11-16T17:37:54Z</cp:lastPrinted>
  <dcterms:created xsi:type="dcterms:W3CDTF">2015-06-05T18:17:20Z</dcterms:created>
  <dcterms:modified xsi:type="dcterms:W3CDTF">2020-05-07T08:42:04Z</dcterms:modified>
</cp:coreProperties>
</file>