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JĘDRZEJ\3-KRAJÓWKA\EFEKTY EKOLOGICZNE\OW-KD\"/>
    </mc:Choice>
  </mc:AlternateContent>
  <xr:revisionPtr revIDLastSave="0" documentId="13_ncr:1_{800FDA33-B584-4DFF-9930-59EB05617DE5}" xr6:coauthVersionLast="46" xr6:coauthVersionMax="46" xr10:uidLastSave="{00000000-0000-0000-0000-000000000000}"/>
  <workbookProtection workbookAlgorithmName="SHA-512" workbookHashValue="KhqbGtpLpGzr1pG1MXAsivD73Zpb7CJcG+4CJjeT2CJAq1f9cRwWGC5DnU1k9Ko+XpTMShjDhVONzVhf9qxc/g==" workbookSaltValue="06cJqhdfKoT4Xrm50VsFGA==" workbookSpinCount="100000" lockStructure="1"/>
  <bookViews>
    <workbookView xWindow="0" yWindow="0" windowWidth="28800" windowHeight="15600" xr2:uid="{00000000-000D-0000-FFFF-FFFF00000000}"/>
  </bookViews>
  <sheets>
    <sheet name="Wydruk" sheetId="2" r:id="rId1"/>
    <sheet name="Dane" sheetId="4" state="hidden" r:id="rId2"/>
  </sheets>
  <definedNames>
    <definedName name="naz_rodz_pow_ret">Dane!$C$3:$C$10</definedName>
    <definedName name="naz_rodz_pow_roz">Dane!$C$22:$C$31</definedName>
    <definedName name="_xlnm.Print_Area" localSheetId="0">Wydruk!$A$1:$Z$65</definedName>
    <definedName name="opad">Dane!$C$18</definedName>
    <definedName name="q">Dane!$C$12</definedName>
    <definedName name="rodz_zbior">Dane!$C$15:$C$16</definedName>
    <definedName name="tab_rodz_pow_ret">Dane!$C$3:$D$10</definedName>
    <definedName name="tab_rodz_pow_roz">Dane!$C$22:$D$31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54" i="2" l="1"/>
  <c r="F41" i="2"/>
  <c r="W20" i="2"/>
  <c r="W21" i="2"/>
  <c r="W22" i="2"/>
  <c r="W23" i="2"/>
  <c r="S19" i="2"/>
  <c r="W19" i="2" s="1"/>
  <c r="S20" i="2"/>
  <c r="S21" i="2"/>
  <c r="S22" i="2"/>
  <c r="S23" i="2"/>
  <c r="S18" i="2"/>
  <c r="W18" i="2" s="1"/>
  <c r="R52" i="2"/>
  <c r="A57" i="2" s="1"/>
  <c r="R46" i="2"/>
  <c r="O24" i="2"/>
  <c r="A35" i="2" l="1"/>
  <c r="S24" i="2"/>
  <c r="M32" i="2" l="1"/>
  <c r="W24" i="2"/>
  <c r="C12" i="4"/>
  <c r="I62" i="2"/>
  <c r="T32" i="2" l="1"/>
</calcChain>
</file>

<file path=xl/sharedStrings.xml><?xml version="1.0" encoding="utf-8"?>
<sst xmlns="http://schemas.openxmlformats.org/spreadsheetml/2006/main" count="77" uniqueCount="68">
  <si>
    <t>2.</t>
  </si>
  <si>
    <t>3.</t>
  </si>
  <si>
    <t>4.</t>
  </si>
  <si>
    <t>5.</t>
  </si>
  <si>
    <t>OW - kd</t>
  </si>
  <si>
    <t>Rodzaj zbiornika</t>
  </si>
  <si>
    <t>Rodzaj powierzchni z której będzie retencjonowana woda</t>
  </si>
  <si>
    <t>Współczynnik spływu</t>
  </si>
  <si>
    <t>Dach skośny pokryty dachówka glazurowaną</t>
  </si>
  <si>
    <t>Dach skośny pokryty dachówka ceramiczną</t>
  </si>
  <si>
    <t xml:space="preserve">Dach skośny pokryty dachówka cementową </t>
  </si>
  <si>
    <t>Dach pokryty łupkiem</t>
  </si>
  <si>
    <t>Dach skośny pokryty blachą</t>
  </si>
  <si>
    <t>Plac brukowany</t>
  </si>
  <si>
    <t>Dach płaski</t>
  </si>
  <si>
    <t>q</t>
  </si>
  <si>
    <t>RAZEM</t>
  </si>
  <si>
    <t>Rodzaj powierzchni z której będzie zbierana woda opadowa i roztopowa</t>
  </si>
  <si>
    <t>1.</t>
  </si>
  <si>
    <t>Rodzaj nawierzchni</t>
  </si>
  <si>
    <t>retencyjny naziemny</t>
  </si>
  <si>
    <t>retencyjny podziemny</t>
  </si>
  <si>
    <t>Nawierzchnia asfaltowa</t>
  </si>
  <si>
    <t>Nawierzchnia klinkierowa lub kamienna szczelna</t>
  </si>
  <si>
    <t>Nawierzchnia betonowa lub z płyt betonowych</t>
  </si>
  <si>
    <t>Chodnik pokryty płytami betonowymi</t>
  </si>
  <si>
    <t>Bruk</t>
  </si>
  <si>
    <t>Nawierzchnia z płyt ażurowych</t>
  </si>
  <si>
    <t>Nawierzchnia tłuczniowa</t>
  </si>
  <si>
    <t>Nawierzchnia żwirowa</t>
  </si>
  <si>
    <t>Nawierzchnia z ekokraty biologicznie czynnej (nawierzchnia trawiasta)</t>
  </si>
  <si>
    <t xml:space="preserve">Nawierzchnia z ekokraty wypełnionej żwirem </t>
  </si>
  <si>
    <t>[1] Wyłącznie na potrzeby statystyczne WFOŚiGW, liczony dla deszczu miarodajnego 150l/s*ha dla czasu trwania 15 min oraz dla średniego opadu rocznego dla województwa wielkopolskiego na poziomie 530 l/m2 rocznie.</t>
  </si>
  <si>
    <t>GOSPODAROWANIE WODAMI OPADOWYMI I ROZTOPOWYMI</t>
  </si>
  <si>
    <t>(nazwa przedsięwzięcia)</t>
  </si>
  <si>
    <t>1. Informacja dotycząca odprowadzania wód opadowych lub roztopowych do kanalizacji deszczowej/ogólnospławnej</t>
  </si>
  <si>
    <t>2. Przedsięwzięcia polegające na budowie zbiorników retencyjnych</t>
  </si>
  <si>
    <t>a) objętość zbieranej wody</t>
  </si>
  <si>
    <r>
      <t>EFEKT RZECZOWY I  EKOLOGICZNY</t>
    </r>
    <r>
      <rPr>
        <vertAlign val="superscript"/>
        <sz val="11"/>
        <color theme="1"/>
        <rFont val="Arial"/>
        <family val="2"/>
        <charset val="238"/>
      </rPr>
      <t xml:space="preserve"> [1]</t>
    </r>
  </si>
  <si>
    <r>
      <t>Powierzchnia z której będzie zbierana woda opadowa i roztopowa [m</t>
    </r>
    <r>
      <rPr>
        <vertAlign val="superscript"/>
        <sz val="9"/>
        <color theme="1"/>
        <rFont val="Arial"/>
        <family val="2"/>
        <charset val="238"/>
      </rPr>
      <t>2</t>
    </r>
    <r>
      <rPr>
        <sz val="9"/>
        <color theme="1"/>
        <rFont val="Arial"/>
        <family val="2"/>
        <charset val="238"/>
      </rPr>
      <t>]</t>
    </r>
  </si>
  <si>
    <r>
      <t>Objętość zbieranej wody opadowej i roztopowej [m</t>
    </r>
    <r>
      <rPr>
        <vertAlign val="superscript"/>
        <sz val="9"/>
        <color theme="1"/>
        <rFont val="Arial"/>
        <family val="2"/>
        <charset val="238"/>
      </rPr>
      <t>3</t>
    </r>
    <r>
      <rPr>
        <sz val="9"/>
        <color theme="1"/>
        <rFont val="Arial"/>
        <family val="2"/>
        <charset val="238"/>
      </rPr>
      <t>]</t>
    </r>
  </si>
  <si>
    <t>Lp.</t>
  </si>
  <si>
    <t>6.</t>
  </si>
  <si>
    <t>b) zbiorniki</t>
  </si>
  <si>
    <t>3. Przedsięwzięcia polegające na rozszczelnieniu powierzchni nieprzepuszczalnych</t>
  </si>
  <si>
    <t>c) Rodzaj nawierzchni po realizacji przedsięwzięcia</t>
  </si>
  <si>
    <t>…………………………………………………..................</t>
  </si>
  <si>
    <t xml:space="preserve">miejscowość, </t>
  </si>
  <si>
    <t>data</t>
  </si>
  <si>
    <t>Podpisy i pieczątki osób reprezentujących
Jednostkę przy dokonywaniu czynności prawnych</t>
  </si>
  <si>
    <t>Wielkość opadu</t>
  </si>
  <si>
    <r>
      <t>a) Powierzchnia rozszczelniona [m</t>
    </r>
    <r>
      <rPr>
        <vertAlign val="superscript"/>
        <sz val="11"/>
        <color theme="1"/>
        <rFont val="Arial"/>
        <family val="2"/>
        <charset val="238"/>
      </rPr>
      <t>2</t>
    </r>
    <r>
      <rPr>
        <sz val="11"/>
        <color theme="1"/>
        <rFont val="Arial"/>
        <family val="2"/>
        <charset val="238"/>
      </rPr>
      <t>]</t>
    </r>
  </si>
  <si>
    <r>
      <t>m</t>
    </r>
    <r>
      <rPr>
        <vertAlign val="superscript"/>
        <sz val="11"/>
        <color theme="1"/>
        <rFont val="Arial"/>
        <family val="2"/>
        <charset val="238"/>
      </rPr>
      <t>2</t>
    </r>
  </si>
  <si>
    <r>
      <t>Współczynnik odpływu Ψ</t>
    </r>
    <r>
      <rPr>
        <vertAlign val="subscript"/>
        <sz val="11"/>
        <color theme="1"/>
        <rFont val="Arial"/>
        <family val="2"/>
        <charset val="238"/>
      </rPr>
      <t>1</t>
    </r>
  </si>
  <si>
    <r>
      <t>Współczynnik odpływu Ψ</t>
    </r>
    <r>
      <rPr>
        <vertAlign val="subscript"/>
        <sz val="11"/>
        <color theme="1"/>
        <rFont val="Arial"/>
        <family val="2"/>
        <charset val="238"/>
      </rPr>
      <t>2</t>
    </r>
  </si>
  <si>
    <t>Rodzaj powierzchni rozszczelnianej</t>
  </si>
  <si>
    <t>UWAGA: Należy wypełniać wyłącznie pola oznaczone żółtym kolorem. Pola nadliczbowe należy pominąć.
Czerwony kolor pola oznacza błąd, należy skorygować dane.</t>
  </si>
  <si>
    <t>(wymagana nawierzchnia o współczynniku stanowiącym maksymalnie 50% współczynnika dla nawierzchni istniejącej)</t>
  </si>
  <si>
    <t>b) Rodzaj istniejącej nawierzchni nieprzepuszczalnej</t>
  </si>
  <si>
    <t>(wymagana objętość konieczna do zebrania minimum 70% objętości zbieranej wody - sumarycznej objętości z pkt. 2.a))</t>
  </si>
  <si>
    <t>Asfalt</t>
  </si>
  <si>
    <r>
      <t>(wymagana minimalna powierzchnia 100 m</t>
    </r>
    <r>
      <rPr>
        <vertAlign val="superscript"/>
        <sz val="8"/>
        <color theme="1"/>
        <rFont val="Arial"/>
        <family val="2"/>
        <charset val="238"/>
      </rPr>
      <t>2</t>
    </r>
    <r>
      <rPr>
        <sz val="8"/>
        <color theme="1"/>
        <rFont val="Arial"/>
        <family val="2"/>
        <charset val="238"/>
      </rPr>
      <t>)</t>
    </r>
  </si>
  <si>
    <r>
      <t>Pojemność łączna [m</t>
    </r>
    <r>
      <rPr>
        <vertAlign val="superscript"/>
        <sz val="11"/>
        <color theme="1"/>
        <rFont val="Arial"/>
        <family val="2"/>
        <charset val="238"/>
      </rPr>
      <t>3</t>
    </r>
    <r>
      <rPr>
        <sz val="11"/>
        <color theme="1"/>
        <rFont val="Arial"/>
        <family val="2"/>
        <charset val="238"/>
      </rPr>
      <t>]</t>
    </r>
  </si>
  <si>
    <r>
      <t>d) Efekt ekologiczny - objętość retencjonowanej wody w gruncie [m</t>
    </r>
    <r>
      <rPr>
        <vertAlign val="superscript"/>
        <sz val="11"/>
        <color theme="1"/>
        <rFont val="Arial"/>
        <family val="2"/>
        <charset val="238"/>
      </rPr>
      <t>3</t>
    </r>
    <r>
      <rPr>
        <sz val="11"/>
        <color theme="1"/>
        <rFont val="Arial"/>
        <family val="2"/>
        <charset val="238"/>
      </rPr>
      <t>]/rok</t>
    </r>
  </si>
  <si>
    <r>
      <t>c) efekt ekologiczny - objętość zagospodarowanej wody [m</t>
    </r>
    <r>
      <rPr>
        <vertAlign val="superscript"/>
        <sz val="11"/>
        <color theme="1"/>
        <rFont val="Arial"/>
        <family val="2"/>
        <charset val="238"/>
      </rPr>
      <t>3</t>
    </r>
    <r>
      <rPr>
        <sz val="11"/>
        <color theme="1"/>
        <rFont val="Arial"/>
        <family val="2"/>
        <charset val="238"/>
      </rPr>
      <t>/rok]</t>
    </r>
  </si>
  <si>
    <r>
      <t>m</t>
    </r>
    <r>
      <rPr>
        <vertAlign val="superscript"/>
        <sz val="11"/>
        <color theme="1"/>
        <rFont val="Arial"/>
        <family val="2"/>
        <charset val="238"/>
      </rPr>
      <t>3</t>
    </r>
    <r>
      <rPr>
        <sz val="11"/>
        <color theme="1"/>
        <rFont val="Arial"/>
        <family val="2"/>
        <charset val="238"/>
      </rPr>
      <t>/rok</t>
    </r>
  </si>
  <si>
    <t>odprowadzam wody opadowe lub roztopowe z terenu nierchomości objętej przedsięwzięciem bezpośrednio do kanalizacji deszczowej/ogólnospławnej</t>
  </si>
  <si>
    <t>odprowadzam wody opadowe lub roztopowe z terenu nierchomości objętej przedsięwzięciem na drogę/ulicę wyposażoną w kanalizację deszczową/ogólnospławną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</si>
</sst>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vertAlign val="superscript"/>
      <sz val="11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vertAlign val="subscript"/>
      <sz val="11"/>
      <color theme="1"/>
      <name val="Arial"/>
      <family val="2"/>
      <charset val="238"/>
    </font>
    <font>
      <vertAlign val="superscript"/>
      <sz val="8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sz val="1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67">
    <xf numFmtId="0" fontId="0" fillId="0" borderId="0" xfId="0"/>
    <xf numFmtId="0" fontId="2" fillId="0" borderId="0" xfId="0" applyFont="1"/>
    <xf numFmtId="0" fontId="2" fillId="0" borderId="0" xfId="0" applyNumberFormat="1" applyFont="1"/>
    <xf numFmtId="0" fontId="2" fillId="0" borderId="0" xfId="0" applyFont="1" applyAlignment="1">
      <alignment horizontal="right"/>
    </xf>
    <xf numFmtId="0" fontId="2" fillId="2" borderId="0" xfId="0" applyFont="1" applyFill="1" applyProtection="1"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2" fillId="2" borderId="0" xfId="0" applyFont="1" applyFill="1" applyAlignment="1" applyProtection="1">
      <protection hidden="1"/>
    </xf>
    <xf numFmtId="0" fontId="5" fillId="2" borderId="0" xfId="0" applyFont="1" applyFill="1" applyAlignment="1" applyProtection="1">
      <alignment horizontal="left" vertical="top" wrapText="1"/>
      <protection hidden="1"/>
    </xf>
    <xf numFmtId="0" fontId="6" fillId="2" borderId="0" xfId="0" applyFont="1" applyFill="1" applyProtection="1">
      <protection hidden="1"/>
    </xf>
    <xf numFmtId="0" fontId="2" fillId="2" borderId="0" xfId="0" applyFont="1" applyFill="1" applyAlignment="1" applyProtection="1">
      <alignment horizontal="left"/>
      <protection hidden="1"/>
    </xf>
    <xf numFmtId="0" fontId="7" fillId="2" borderId="0" xfId="0" applyFont="1" applyFill="1" applyAlignment="1" applyProtection="1">
      <alignment horizontal="left"/>
      <protection hidden="1"/>
    </xf>
    <xf numFmtId="0" fontId="9" fillId="2" borderId="0" xfId="0" applyFont="1" applyFill="1" applyProtection="1">
      <protection hidden="1"/>
    </xf>
    <xf numFmtId="0" fontId="6" fillId="2" borderId="0" xfId="0" applyFont="1" applyFill="1" applyBorder="1" applyProtection="1">
      <protection hidden="1"/>
    </xf>
    <xf numFmtId="0" fontId="6" fillId="2" borderId="0" xfId="0" applyFont="1" applyFill="1" applyAlignment="1" applyProtection="1">
      <alignment horizontal="left"/>
      <protection hidden="1"/>
    </xf>
    <xf numFmtId="0" fontId="3" fillId="2" borderId="0" xfId="0" applyFont="1" applyFill="1" applyAlignment="1" applyProtection="1">
      <protection hidden="1"/>
    </xf>
    <xf numFmtId="0" fontId="8" fillId="2" borderId="0" xfId="0" applyFont="1" applyFill="1" applyAlignment="1" applyProtection="1">
      <protection hidden="1"/>
    </xf>
    <xf numFmtId="0" fontId="8" fillId="2" borderId="0" xfId="0" applyFont="1" applyFill="1" applyAlignment="1" applyProtection="1">
      <alignment horizontal="left"/>
      <protection hidden="1"/>
    </xf>
    <xf numFmtId="0" fontId="1" fillId="2" borderId="1" xfId="0" applyFont="1" applyFill="1" applyBorder="1" applyAlignment="1" applyProtection="1">
      <alignment vertical="center"/>
      <protection hidden="1"/>
    </xf>
    <xf numFmtId="0" fontId="1" fillId="2" borderId="1" xfId="0" applyFont="1" applyFill="1" applyBorder="1" applyAlignment="1" applyProtection="1">
      <alignment horizontal="center" vertical="top"/>
      <protection hidden="1"/>
    </xf>
    <xf numFmtId="0" fontId="5" fillId="2" borderId="0" xfId="0" applyFont="1" applyFill="1" applyAlignment="1" applyProtection="1">
      <alignment horizontal="left"/>
      <protection hidden="1"/>
    </xf>
    <xf numFmtId="0" fontId="2" fillId="2" borderId="1" xfId="0" applyFont="1" applyFill="1" applyBorder="1" applyAlignment="1" applyProtection="1">
      <alignment vertical="center"/>
      <protection hidden="1"/>
    </xf>
    <xf numFmtId="0" fontId="2" fillId="2" borderId="1" xfId="0" applyFont="1" applyFill="1" applyBorder="1" applyAlignment="1" applyProtection="1">
      <alignment horizontal="center" vertical="top"/>
      <protection hidden="1"/>
    </xf>
    <xf numFmtId="0" fontId="13" fillId="2" borderId="6" xfId="0" applyFont="1" applyFill="1" applyBorder="1" applyAlignment="1" applyProtection="1">
      <alignment horizontal="left" vertical="top"/>
      <protection hidden="1"/>
    </xf>
    <xf numFmtId="0" fontId="14" fillId="2" borderId="0" xfId="0" applyFont="1" applyFill="1" applyAlignment="1" applyProtection="1">
      <alignment vertical="top"/>
      <protection hidden="1"/>
    </xf>
    <xf numFmtId="0" fontId="6" fillId="2" borderId="0" xfId="0" applyFont="1" applyFill="1" applyBorder="1" applyAlignment="1" applyProtection="1">
      <alignment horizontal="left" wrapText="1"/>
      <protection hidden="1"/>
    </xf>
    <xf numFmtId="4" fontId="8" fillId="2" borderId="0" xfId="0" applyNumberFormat="1" applyFont="1" applyFill="1" applyBorder="1" applyAlignment="1" applyProtection="1">
      <alignment horizontal="center"/>
      <protection hidden="1"/>
    </xf>
    <xf numFmtId="0" fontId="13" fillId="2" borderId="0" xfId="0" applyFont="1" applyFill="1" applyAlignment="1" applyProtection="1">
      <alignment horizontal="left"/>
      <protection hidden="1"/>
    </xf>
    <xf numFmtId="0" fontId="5" fillId="2" borderId="0" xfId="0" applyFont="1" applyFill="1" applyAlignment="1" applyProtection="1">
      <alignment horizontal="right"/>
      <protection hidden="1"/>
    </xf>
    <xf numFmtId="0" fontId="5" fillId="2" borderId="0" xfId="0" applyFont="1" applyFill="1" applyProtection="1">
      <protection hidden="1"/>
    </xf>
    <xf numFmtId="0" fontId="2" fillId="2" borderId="0" xfId="0" applyFont="1" applyFill="1" applyAlignment="1" applyProtection="1">
      <alignment horizontal="center"/>
      <protection hidden="1"/>
    </xf>
    <xf numFmtId="0" fontId="3" fillId="2" borderId="0" xfId="0" applyFont="1" applyFill="1" applyAlignment="1" applyProtection="1">
      <alignment horizontal="center"/>
      <protection hidden="1"/>
    </xf>
    <xf numFmtId="0" fontId="3" fillId="2" borderId="0" xfId="0" applyFont="1" applyFill="1" applyAlignment="1" applyProtection="1">
      <alignment horizontal="left" wrapText="1"/>
      <protection hidden="1"/>
    </xf>
    <xf numFmtId="0" fontId="1" fillId="2" borderId="1" xfId="0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hidden="1"/>
    </xf>
    <xf numFmtId="0" fontId="1" fillId="2" borderId="4" xfId="0" applyFont="1" applyFill="1" applyBorder="1" applyAlignment="1" applyProtection="1">
      <alignment horizontal="center" vertical="center" wrapText="1"/>
      <protection hidden="1"/>
    </xf>
    <xf numFmtId="0" fontId="1" fillId="2" borderId="3" xfId="0" applyFont="1" applyFill="1" applyBorder="1" applyAlignment="1" applyProtection="1">
      <alignment horizontal="center" vertical="center" wrapText="1"/>
      <protection hidden="1"/>
    </xf>
    <xf numFmtId="0" fontId="1" fillId="2" borderId="2" xfId="0" applyFont="1" applyFill="1" applyBorder="1" applyAlignment="1" applyProtection="1">
      <alignment horizontal="center" vertical="top"/>
      <protection hidden="1"/>
    </xf>
    <xf numFmtId="0" fontId="1" fillId="2" borderId="4" xfId="0" applyFont="1" applyFill="1" applyBorder="1" applyAlignment="1" applyProtection="1">
      <alignment horizontal="center" vertical="top"/>
      <protection hidden="1"/>
    </xf>
    <xf numFmtId="0" fontId="1" fillId="2" borderId="3" xfId="0" applyFont="1" applyFill="1" applyBorder="1" applyAlignment="1" applyProtection="1">
      <alignment horizontal="center" vertical="top"/>
      <protection hidden="1"/>
    </xf>
    <xf numFmtId="0" fontId="3" fillId="2" borderId="1" xfId="0" applyFont="1" applyFill="1" applyBorder="1" applyAlignment="1" applyProtection="1">
      <alignment horizontal="center" vertical="top"/>
      <protection hidden="1"/>
    </xf>
    <xf numFmtId="0" fontId="5" fillId="2" borderId="0" xfId="0" applyFont="1" applyFill="1" applyAlignment="1" applyProtection="1">
      <alignment horizontal="left" vertical="top" wrapText="1"/>
      <protection hidden="1"/>
    </xf>
    <xf numFmtId="0" fontId="5" fillId="2" borderId="0" xfId="0" applyFont="1" applyFill="1" applyAlignment="1" applyProtection="1">
      <alignment horizontal="center" vertical="top"/>
      <protection hidden="1"/>
    </xf>
    <xf numFmtId="0" fontId="3" fillId="2" borderId="0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hidden="1"/>
    </xf>
    <xf numFmtId="2" fontId="1" fillId="2" borderId="1" xfId="0" applyNumberFormat="1" applyFont="1" applyFill="1" applyBorder="1" applyAlignment="1" applyProtection="1">
      <alignment horizontal="center" vertical="top"/>
      <protection hidden="1"/>
    </xf>
    <xf numFmtId="0" fontId="2" fillId="2" borderId="0" xfId="0" applyFont="1" applyFill="1" applyAlignment="1" applyProtection="1">
      <alignment horizontal="left" vertical="top" wrapText="1"/>
      <protection hidden="1"/>
    </xf>
    <xf numFmtId="0" fontId="2" fillId="2" borderId="1" xfId="0" applyFont="1" applyFill="1" applyBorder="1" applyAlignment="1" applyProtection="1">
      <alignment horizontal="center" vertical="top"/>
      <protection hidden="1"/>
    </xf>
    <xf numFmtId="0" fontId="2" fillId="2" borderId="1" xfId="0" applyFont="1" applyFill="1" applyBorder="1" applyAlignment="1" applyProtection="1">
      <alignment horizontal="center"/>
      <protection hidden="1"/>
    </xf>
    <xf numFmtId="0" fontId="2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2" xfId="0" applyFont="1" applyFill="1" applyBorder="1" applyAlignment="1" applyProtection="1">
      <alignment horizontal="center" vertical="center" wrapText="1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2" fillId="2" borderId="3" xfId="0" applyFont="1" applyFill="1" applyBorder="1" applyAlignment="1" applyProtection="1">
      <alignment horizontal="center" vertical="center" wrapText="1"/>
      <protection hidden="1"/>
    </xf>
    <xf numFmtId="0" fontId="2" fillId="2" borderId="2" xfId="0" applyFont="1" applyFill="1" applyBorder="1" applyAlignment="1" applyProtection="1">
      <alignment horizontal="center" vertical="top"/>
      <protection locked="0"/>
    </xf>
    <xf numFmtId="0" fontId="2" fillId="2" borderId="4" xfId="0" applyFont="1" applyFill="1" applyBorder="1" applyAlignment="1" applyProtection="1">
      <alignment horizontal="center" vertical="top"/>
      <protection locked="0"/>
    </xf>
    <xf numFmtId="0" fontId="2" fillId="2" borderId="3" xfId="0" applyFont="1" applyFill="1" applyBorder="1" applyAlignment="1" applyProtection="1">
      <alignment horizontal="center" vertical="top"/>
      <protection locked="0"/>
    </xf>
    <xf numFmtId="0" fontId="2" fillId="2" borderId="1" xfId="0" applyFont="1" applyFill="1" applyBorder="1" applyAlignment="1" applyProtection="1">
      <alignment horizontal="center" vertical="top"/>
      <protection locked="0"/>
    </xf>
    <xf numFmtId="0" fontId="2" fillId="2" borderId="0" xfId="0" applyFont="1" applyFill="1" applyAlignment="1" applyProtection="1">
      <alignment horizontal="right" vertical="top"/>
      <protection locked="0"/>
    </xf>
    <xf numFmtId="0" fontId="5" fillId="2" borderId="0" xfId="0" applyFont="1" applyFill="1" applyAlignment="1" applyProtection="1">
      <alignment horizontal="center" wrapText="1"/>
      <protection hidden="1"/>
    </xf>
    <xf numFmtId="0" fontId="5" fillId="2" borderId="5" xfId="0" applyFont="1" applyFill="1" applyBorder="1" applyAlignment="1" applyProtection="1">
      <alignment horizontal="left" vertical="top" wrapText="1"/>
      <protection hidden="1"/>
    </xf>
    <xf numFmtId="0" fontId="2" fillId="2" borderId="2" xfId="0" applyFont="1" applyFill="1" applyBorder="1" applyAlignment="1" applyProtection="1">
      <alignment horizontal="center"/>
      <protection hidden="1"/>
    </xf>
    <xf numFmtId="0" fontId="2" fillId="2" borderId="4" xfId="0" applyFont="1" applyFill="1" applyBorder="1" applyAlignment="1" applyProtection="1">
      <alignment horizontal="center"/>
      <protection hidden="1"/>
    </xf>
    <xf numFmtId="0" fontId="2" fillId="2" borderId="3" xfId="0" applyFont="1" applyFill="1" applyBorder="1" applyAlignment="1" applyProtection="1">
      <alignment horizontal="center"/>
      <protection hidden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2" fillId="2" borderId="2" xfId="0" applyFont="1" applyFill="1" applyBorder="1" applyAlignment="1" applyProtection="1">
      <alignment horizontal="center" vertical="top"/>
      <protection hidden="1"/>
    </xf>
    <xf numFmtId="0" fontId="2" fillId="2" borderId="4" xfId="0" applyFont="1" applyFill="1" applyBorder="1" applyAlignment="1" applyProtection="1">
      <alignment horizontal="center" vertical="top"/>
      <protection hidden="1"/>
    </xf>
    <xf numFmtId="0" fontId="2" fillId="2" borderId="3" xfId="0" applyFont="1" applyFill="1" applyBorder="1" applyAlignment="1" applyProtection="1">
      <alignment horizontal="center" vertical="top"/>
      <protection hidden="1"/>
    </xf>
  </cellXfs>
  <cellStyles count="1">
    <cellStyle name="Normalny" xfId="0" builtinId="0"/>
  </cellStyles>
  <dxfs count="1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9</xdr:row>
          <xdr:rowOff>371475</xdr:rowOff>
        </xdr:from>
        <xdr:to>
          <xdr:col>1</xdr:col>
          <xdr:colOff>0</xdr:colOff>
          <xdr:row>10</xdr:row>
          <xdr:rowOff>209550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361950</xdr:rowOff>
        </xdr:from>
        <xdr:to>
          <xdr:col>1</xdr:col>
          <xdr:colOff>0</xdr:colOff>
          <xdr:row>11</xdr:row>
          <xdr:rowOff>200025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2"/>
  <dimension ref="A1:Z65"/>
  <sheetViews>
    <sheetView tabSelected="1" zoomScaleNormal="100" zoomScaleSheetLayoutView="100" workbookViewId="0">
      <selection sqref="A1:Z1"/>
    </sheetView>
  </sheetViews>
  <sheetFormatPr defaultRowHeight="14.25" x14ac:dyDescent="0.2"/>
  <cols>
    <col min="1" max="26" width="3.28515625" style="4" customWidth="1"/>
    <col min="27" max="16384" width="9.140625" style="4"/>
  </cols>
  <sheetData>
    <row r="1" spans="1:26" ht="15" customHeight="1" x14ac:dyDescent="0.25">
      <c r="A1" s="30" t="s">
        <v>4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</row>
    <row r="2" spans="1:26" ht="15" customHeight="1" x14ac:dyDescent="0.2">
      <c r="A2" s="29" t="s">
        <v>38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spans="1:26" x14ac:dyDescent="0.2">
      <c r="A3" s="29" t="s">
        <v>33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spans="1:26" ht="3" customHeight="1" x14ac:dyDescent="0.2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6"/>
      <c r="U4" s="6"/>
    </row>
    <row r="5" spans="1:26" ht="24" customHeight="1" x14ac:dyDescent="0.2">
      <c r="A5" s="40" t="s">
        <v>56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</row>
    <row r="6" spans="1:26" ht="3" customHeight="1" x14ac:dyDescent="0.2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6"/>
      <c r="U6" s="6"/>
    </row>
    <row r="7" spans="1:26" ht="45" customHeight="1" x14ac:dyDescent="0.2">
      <c r="A7" s="42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pans="1:26" ht="12" customHeight="1" x14ac:dyDescent="0.2">
      <c r="A8" s="41" t="s">
        <v>34</v>
      </c>
      <c r="B8" s="41"/>
      <c r="C8" s="41"/>
      <c r="D8" s="41"/>
      <c r="E8" s="41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</row>
    <row r="9" spans="1:26" ht="3" customHeight="1" x14ac:dyDescent="0.2">
      <c r="A9" s="8"/>
      <c r="B9" s="8"/>
      <c r="C9" s="8"/>
      <c r="D9" s="8"/>
      <c r="E9" s="8"/>
      <c r="F9" s="8"/>
      <c r="G9" s="8"/>
      <c r="H9" s="8"/>
      <c r="I9" s="8"/>
      <c r="T9" s="6"/>
      <c r="U9" s="6"/>
    </row>
    <row r="10" spans="1:26" s="9" customFormat="1" ht="30" customHeight="1" x14ac:dyDescent="0.25">
      <c r="A10" s="31" t="s">
        <v>35</v>
      </c>
      <c r="B10" s="31"/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</row>
    <row r="11" spans="1:26" ht="30" customHeight="1" x14ac:dyDescent="0.2">
      <c r="A11" s="10"/>
      <c r="B11" s="45" t="s">
        <v>66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spans="1:26" ht="30" customHeight="1" x14ac:dyDescent="0.2">
      <c r="A12" s="11"/>
      <c r="B12" s="45" t="s">
        <v>67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spans="1:26" ht="15" customHeight="1" x14ac:dyDescent="0.2">
      <c r="A13" s="8"/>
      <c r="B13" s="12"/>
      <c r="C13" s="13"/>
      <c r="D13" s="8"/>
      <c r="E13" s="8"/>
      <c r="F13" s="8"/>
      <c r="G13" s="8"/>
      <c r="H13" s="8"/>
      <c r="I13" s="8"/>
    </row>
    <row r="14" spans="1:26" ht="15" customHeight="1" x14ac:dyDescent="0.25">
      <c r="A14" s="14" t="s">
        <v>36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</row>
    <row r="15" spans="1:26" ht="15" customHeight="1" x14ac:dyDescent="0.2">
      <c r="A15" s="9" t="s">
        <v>37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</row>
    <row r="16" spans="1:26" ht="3" customHeight="1" x14ac:dyDescent="0.2">
      <c r="A16" s="9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</row>
    <row r="17" spans="1:26" ht="60" customHeight="1" x14ac:dyDescent="0.2">
      <c r="A17" s="17" t="s">
        <v>41</v>
      </c>
      <c r="B17" s="43" t="s">
        <v>17</v>
      </c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 t="s">
        <v>39</v>
      </c>
      <c r="P17" s="43"/>
      <c r="Q17" s="43"/>
      <c r="R17" s="43"/>
      <c r="S17" s="43" t="s">
        <v>7</v>
      </c>
      <c r="T17" s="43"/>
      <c r="U17" s="43"/>
      <c r="V17" s="43"/>
      <c r="W17" s="33" t="s">
        <v>40</v>
      </c>
      <c r="X17" s="34"/>
      <c r="Y17" s="34"/>
      <c r="Z17" s="35"/>
    </row>
    <row r="18" spans="1:26" ht="15" customHeight="1" x14ac:dyDescent="0.2">
      <c r="A18" s="18" t="s">
        <v>18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44" t="str">
        <f t="shared" ref="S18:S23" si="0">IF(B18="","",VLOOKUP(B18,tab_rodz_pow_ret,2,0))</f>
        <v/>
      </c>
      <c r="T18" s="44"/>
      <c r="U18" s="44"/>
      <c r="V18" s="44"/>
      <c r="W18" s="36" t="str">
        <f t="shared" ref="W18:W23" si="1">IF(B18="","",O18*S18*q)</f>
        <v/>
      </c>
      <c r="X18" s="37"/>
      <c r="Y18" s="37"/>
      <c r="Z18" s="38"/>
    </row>
    <row r="19" spans="1:26" ht="15" customHeight="1" x14ac:dyDescent="0.2">
      <c r="A19" s="18" t="s">
        <v>0</v>
      </c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44" t="str">
        <f t="shared" si="0"/>
        <v/>
      </c>
      <c r="T19" s="44"/>
      <c r="U19" s="44"/>
      <c r="V19" s="44"/>
      <c r="W19" s="36" t="str">
        <f t="shared" si="1"/>
        <v/>
      </c>
      <c r="X19" s="37"/>
      <c r="Y19" s="37"/>
      <c r="Z19" s="38"/>
    </row>
    <row r="20" spans="1:26" ht="15" customHeight="1" x14ac:dyDescent="0.2">
      <c r="A20" s="18" t="s">
        <v>1</v>
      </c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44" t="str">
        <f t="shared" si="0"/>
        <v/>
      </c>
      <c r="T20" s="44"/>
      <c r="U20" s="44"/>
      <c r="V20" s="44"/>
      <c r="W20" s="36" t="str">
        <f t="shared" si="1"/>
        <v/>
      </c>
      <c r="X20" s="37"/>
      <c r="Y20" s="37"/>
      <c r="Z20" s="38"/>
    </row>
    <row r="21" spans="1:26" ht="15" customHeight="1" x14ac:dyDescent="0.2">
      <c r="A21" s="18" t="s">
        <v>2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44" t="str">
        <f t="shared" si="0"/>
        <v/>
      </c>
      <c r="T21" s="44"/>
      <c r="U21" s="44"/>
      <c r="V21" s="44"/>
      <c r="W21" s="36" t="str">
        <f t="shared" si="1"/>
        <v/>
      </c>
      <c r="X21" s="37"/>
      <c r="Y21" s="37"/>
      <c r="Z21" s="38"/>
    </row>
    <row r="22" spans="1:26" ht="15" customHeight="1" x14ac:dyDescent="0.2">
      <c r="A22" s="18" t="s">
        <v>3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44" t="str">
        <f t="shared" si="0"/>
        <v/>
      </c>
      <c r="T22" s="44"/>
      <c r="U22" s="44"/>
      <c r="V22" s="44"/>
      <c r="W22" s="36" t="str">
        <f t="shared" si="1"/>
        <v/>
      </c>
      <c r="X22" s="37"/>
      <c r="Y22" s="37"/>
      <c r="Z22" s="38"/>
    </row>
    <row r="23" spans="1:26" ht="15" customHeight="1" x14ac:dyDescent="0.2">
      <c r="A23" s="18" t="s">
        <v>42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44" t="str">
        <f t="shared" si="0"/>
        <v/>
      </c>
      <c r="T23" s="44"/>
      <c r="U23" s="44"/>
      <c r="V23" s="44"/>
      <c r="W23" s="36" t="str">
        <f t="shared" si="1"/>
        <v/>
      </c>
      <c r="X23" s="37"/>
      <c r="Y23" s="37"/>
      <c r="Z23" s="38"/>
    </row>
    <row r="24" spans="1:26" ht="15" customHeight="1" x14ac:dyDescent="0.2">
      <c r="A24" s="39" t="s">
        <v>16</v>
      </c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46" t="str">
        <f>IF(SUM(O18:R23)&gt;0,SUM(O18:R23),"")</f>
        <v/>
      </c>
      <c r="P24" s="46"/>
      <c r="Q24" s="46"/>
      <c r="R24" s="46"/>
      <c r="S24" s="46" t="str">
        <f>IF(SUM(S18:V23)&gt;0,SUM(S18:V23),"")</f>
        <v/>
      </c>
      <c r="T24" s="46"/>
      <c r="U24" s="46"/>
      <c r="V24" s="46"/>
      <c r="W24" s="64" t="str">
        <f>IF(SUM(W18:Z23)&gt;0,SUM(W18:Z23),"")</f>
        <v/>
      </c>
      <c r="X24" s="65"/>
      <c r="Y24" s="65"/>
      <c r="Z24" s="66"/>
    </row>
    <row r="25" spans="1:26" ht="3" customHeight="1" x14ac:dyDescent="0.2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5" customHeight="1" x14ac:dyDescent="0.2">
      <c r="A26" s="9" t="s">
        <v>43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2" customHeight="1" x14ac:dyDescent="0.2">
      <c r="A27" s="19" t="s">
        <v>59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3" customHeight="1" x14ac:dyDescent="0.2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5" customHeight="1" x14ac:dyDescent="0.2">
      <c r="A29" s="20" t="s">
        <v>41</v>
      </c>
      <c r="B29" s="49" t="s">
        <v>5</v>
      </c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50" t="s">
        <v>62</v>
      </c>
      <c r="N29" s="51"/>
      <c r="O29" s="51"/>
      <c r="P29" s="51"/>
      <c r="Q29" s="51"/>
      <c r="R29" s="51"/>
      <c r="S29" s="52"/>
      <c r="T29" s="9"/>
      <c r="U29" s="9"/>
      <c r="V29" s="9"/>
      <c r="W29" s="9"/>
      <c r="X29" s="9"/>
      <c r="Y29" s="9"/>
      <c r="Z29" s="9"/>
    </row>
    <row r="30" spans="1:26" ht="15" customHeight="1" x14ac:dyDescent="0.2">
      <c r="A30" s="21" t="s">
        <v>18</v>
      </c>
      <c r="B30" s="53"/>
      <c r="C30" s="54"/>
      <c r="D30" s="54"/>
      <c r="E30" s="54"/>
      <c r="F30" s="54"/>
      <c r="G30" s="54"/>
      <c r="H30" s="54"/>
      <c r="I30" s="54"/>
      <c r="J30" s="54"/>
      <c r="K30" s="54"/>
      <c r="L30" s="55"/>
      <c r="M30" s="56"/>
      <c r="N30" s="56"/>
      <c r="O30" s="56"/>
      <c r="P30" s="56"/>
      <c r="Q30" s="56"/>
      <c r="R30" s="56"/>
      <c r="S30" s="56"/>
      <c r="T30" s="9"/>
      <c r="U30" s="9"/>
      <c r="V30" s="9"/>
      <c r="W30" s="9"/>
      <c r="X30" s="9"/>
      <c r="Y30" s="9"/>
      <c r="Z30" s="9"/>
    </row>
    <row r="31" spans="1:26" ht="15" customHeight="1" x14ac:dyDescent="0.2">
      <c r="A31" s="21" t="s">
        <v>0</v>
      </c>
      <c r="B31" s="53"/>
      <c r="C31" s="54"/>
      <c r="D31" s="54"/>
      <c r="E31" s="54"/>
      <c r="F31" s="54"/>
      <c r="G31" s="54"/>
      <c r="H31" s="54"/>
      <c r="I31" s="54"/>
      <c r="J31" s="54"/>
      <c r="K31" s="54"/>
      <c r="L31" s="55"/>
      <c r="M31" s="56"/>
      <c r="N31" s="56"/>
      <c r="O31" s="56"/>
      <c r="P31" s="56"/>
      <c r="Q31" s="56"/>
      <c r="R31" s="56"/>
      <c r="S31" s="56"/>
      <c r="T31" s="9"/>
      <c r="U31" s="9"/>
      <c r="V31" s="9"/>
      <c r="W31" s="9"/>
      <c r="X31" s="9"/>
      <c r="Y31" s="9"/>
      <c r="Z31" s="9"/>
    </row>
    <row r="32" spans="1:26" ht="15" customHeight="1" x14ac:dyDescent="0.2">
      <c r="A32" s="39" t="s">
        <v>16</v>
      </c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46" t="str">
        <f>IF(SUM(M30:S31)&gt;0,SUM(M30:S31),"")</f>
        <v/>
      </c>
      <c r="N32" s="46"/>
      <c r="O32" s="46"/>
      <c r="P32" s="46"/>
      <c r="Q32" s="46"/>
      <c r="R32" s="46"/>
      <c r="S32" s="46"/>
      <c r="T32" s="22" t="str">
        <f>IF(M32&lt;PRODUCT(W24,0.7),"Zbyt mała pojemność!","")</f>
        <v/>
      </c>
      <c r="U32" s="23"/>
      <c r="V32" s="23"/>
      <c r="W32" s="23"/>
      <c r="X32" s="23"/>
      <c r="Y32" s="23"/>
      <c r="Z32" s="23"/>
    </row>
    <row r="33" spans="1:26" ht="3" customHeight="1" x14ac:dyDescent="0.2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5" customHeight="1" x14ac:dyDescent="0.2">
      <c r="A34" s="9" t="s">
        <v>64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5" customHeight="1" x14ac:dyDescent="0.2">
      <c r="A35" s="47" t="str">
        <f>IF(O24&lt;&gt;"",IF(B18="",0,O18*opad/1000*S18)+IF(B19="",0,O19*opad/1000*S19)+IF(B20="",0,O20*opad/1000*S20)+IF(B21="",0,O21*opad/1000*S21)+IF(B22="",0,O22*opad/1000*S22)+IF(B23="",0,O23*opad/1000*S23),"")</f>
        <v/>
      </c>
      <c r="B35" s="47"/>
      <c r="C35" s="47"/>
      <c r="D35" s="9" t="s">
        <v>65</v>
      </c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5" customHeight="1" x14ac:dyDescent="0.2">
      <c r="A36" s="24"/>
      <c r="B36" s="25"/>
      <c r="C36" s="25"/>
      <c r="D36" s="25"/>
      <c r="E36" s="12"/>
      <c r="F36" s="24"/>
      <c r="G36" s="24"/>
      <c r="H36" s="24"/>
      <c r="I36" s="24"/>
    </row>
    <row r="37" spans="1:26" ht="15" customHeight="1" x14ac:dyDescent="0.25">
      <c r="A37" s="14" t="s">
        <v>44</v>
      </c>
      <c r="B37" s="25"/>
      <c r="C37" s="25"/>
      <c r="D37" s="25"/>
      <c r="E37" s="12"/>
      <c r="F37" s="24"/>
      <c r="G37" s="24"/>
      <c r="H37" s="24"/>
      <c r="I37" s="24"/>
    </row>
    <row r="38" spans="1:26" ht="15" customHeight="1" x14ac:dyDescent="0.2">
      <c r="A38" s="9" t="s">
        <v>51</v>
      </c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2" customHeight="1" x14ac:dyDescent="0.2">
      <c r="A39" s="19" t="s">
        <v>61</v>
      </c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3" customHeight="1" x14ac:dyDescent="0.2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5" customHeight="1" x14ac:dyDescent="0.2">
      <c r="A41" s="48"/>
      <c r="B41" s="48"/>
      <c r="C41" s="48"/>
      <c r="D41" s="9" t="s">
        <v>52</v>
      </c>
      <c r="E41" s="9"/>
      <c r="F41" s="26" t="str">
        <f>IF(AND(A41&lt;&gt;"",R52&lt;100),"Zbyt mała powierzchnia!","")</f>
        <v/>
      </c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3" customHeight="1" x14ac:dyDescent="0.2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5" customHeight="1" x14ac:dyDescent="0.2">
      <c r="A43" s="9" t="s">
        <v>58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3" customHeight="1" x14ac:dyDescent="0.2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5" customHeight="1" x14ac:dyDescent="0.2">
      <c r="A45" s="49" t="s">
        <v>19</v>
      </c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 t="s">
        <v>53</v>
      </c>
      <c r="S45" s="49"/>
      <c r="T45" s="49"/>
      <c r="U45" s="49"/>
      <c r="V45" s="49"/>
      <c r="W45" s="49"/>
      <c r="X45" s="49"/>
      <c r="Y45" s="49"/>
    </row>
    <row r="46" spans="1:26" ht="15" customHeight="1" x14ac:dyDescent="0.2">
      <c r="A46" s="63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46" t="str">
        <f>IF(A46="","",VLOOKUP(A46,tab_rodz_pow_roz,2,0))</f>
        <v/>
      </c>
      <c r="S46" s="46"/>
      <c r="T46" s="46"/>
      <c r="U46" s="46"/>
      <c r="V46" s="46"/>
      <c r="W46" s="46"/>
      <c r="X46" s="46"/>
      <c r="Y46" s="46"/>
    </row>
    <row r="47" spans="1:26" ht="3" customHeight="1" x14ac:dyDescent="0.2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5" customHeight="1" x14ac:dyDescent="0.2">
      <c r="A48" s="9" t="s">
        <v>45</v>
      </c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2" customHeight="1" x14ac:dyDescent="0.2">
      <c r="A49" s="19" t="s">
        <v>57</v>
      </c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3" customHeight="1" x14ac:dyDescent="0.2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5" customHeight="1" x14ac:dyDescent="0.2">
      <c r="A51" s="49" t="s">
        <v>19</v>
      </c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 t="s">
        <v>54</v>
      </c>
      <c r="S51" s="49"/>
      <c r="T51" s="49"/>
      <c r="U51" s="49"/>
      <c r="V51" s="49"/>
      <c r="W51" s="49"/>
      <c r="X51" s="49"/>
      <c r="Y51" s="49"/>
    </row>
    <row r="52" spans="1:26" ht="15" customHeight="1" x14ac:dyDescent="0.2">
      <c r="A52" s="32"/>
      <c r="B52" s="32"/>
      <c r="C52" s="32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60" t="str">
        <f>IF(A52="","",VLOOKUP(A52,tab_rodz_pow_roz,2,0))</f>
        <v/>
      </c>
      <c r="S52" s="61"/>
      <c r="T52" s="61"/>
      <c r="U52" s="61"/>
      <c r="V52" s="61"/>
      <c r="W52" s="61"/>
      <c r="X52" s="61"/>
      <c r="Y52" s="62"/>
    </row>
    <row r="53" spans="1:26" ht="3" customHeight="1" x14ac:dyDescent="0.2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5" customHeight="1" x14ac:dyDescent="0.2">
      <c r="A54" s="26" t="str">
        <f>IF(AND(R46&lt;&gt;"",R52&lt;&gt;"",R52&gt;PRODUCT(R46,0.5)),"Zbyt duży współczynnik!","")</f>
        <v/>
      </c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5" customHeight="1" x14ac:dyDescent="0.2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Z55" s="9"/>
    </row>
    <row r="56" spans="1:26" ht="15" customHeight="1" x14ac:dyDescent="0.2">
      <c r="A56" s="9" t="s">
        <v>63</v>
      </c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5" customHeight="1" x14ac:dyDescent="0.2">
      <c r="A57" s="47" t="str">
        <f>IF(A52&lt;&gt;"",IF(A52="",0,A41*opad/1000*(1-R52)),"")</f>
        <v/>
      </c>
      <c r="B57" s="47"/>
      <c r="C57" s="47"/>
      <c r="D57" s="9" t="s">
        <v>65</v>
      </c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5" customHeight="1" x14ac:dyDescent="0.2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5" customHeight="1" x14ac:dyDescent="0.2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5" customHeight="1" x14ac:dyDescent="0.2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5" customHeight="1" x14ac:dyDescent="0.2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x14ac:dyDescent="0.2">
      <c r="A62" s="57"/>
      <c r="B62" s="57"/>
      <c r="C62" s="57"/>
      <c r="D62" s="57"/>
      <c r="E62" s="57"/>
      <c r="F62" s="57"/>
      <c r="G62" s="57"/>
      <c r="H62" s="57"/>
      <c r="I62" s="4" t="str">
        <f ca="1">CONCATENATE(", dnia ",TEXT(TODAY(),"dd.mm.rrrr")," r.")</f>
        <v>, dnia 02.04.2021 r.</v>
      </c>
      <c r="O62" s="29" t="s">
        <v>46</v>
      </c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24" customHeight="1" x14ac:dyDescent="0.2">
      <c r="H63" s="27" t="s">
        <v>47</v>
      </c>
      <c r="I63" s="28" t="s">
        <v>48</v>
      </c>
      <c r="O63" s="58" t="s">
        <v>49</v>
      </c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</row>
    <row r="64" spans="1:26" ht="15" customHeight="1" x14ac:dyDescent="0.2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24" customHeight="1" x14ac:dyDescent="0.2">
      <c r="A65" s="59" t="s">
        <v>32</v>
      </c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</row>
  </sheetData>
  <sheetProtection algorithmName="SHA-512" hashValue="rSEFwKs+bzD8nwPjhX9HKeAuJLzI7LZwFQ3c8xvHRiGzfIQIOC3sbxZvyg+tQULLUB/Eu/4Nroqu4NU18jyRig==" saltValue="LlooOjxUz/oTwWIgdBCaUw==" spinCount="100000" sheet="1" formatCells="0" formatColumns="0" formatRows="0" insertColumns="0" insertRows="0" insertHyperlinks="0" deleteColumns="0" deleteRows="0" sort="0" autoFilter="0" pivotTables="0"/>
  <mergeCells count="64">
    <mergeCell ref="W23:Z23"/>
    <mergeCell ref="W24:Z24"/>
    <mergeCell ref="O24:R24"/>
    <mergeCell ref="S18:V18"/>
    <mergeCell ref="S19:V19"/>
    <mergeCell ref="S20:V20"/>
    <mergeCell ref="O18:R18"/>
    <mergeCell ref="O19:R19"/>
    <mergeCell ref="O20:R20"/>
    <mergeCell ref="O21:R21"/>
    <mergeCell ref="O22:R22"/>
    <mergeCell ref="S22:V22"/>
    <mergeCell ref="S23:V23"/>
    <mergeCell ref="S24:V24"/>
    <mergeCell ref="A62:H62"/>
    <mergeCell ref="O62:Z62"/>
    <mergeCell ref="O63:Z63"/>
    <mergeCell ref="A65:Z65"/>
    <mergeCell ref="R45:Y45"/>
    <mergeCell ref="R46:Y46"/>
    <mergeCell ref="R51:Y51"/>
    <mergeCell ref="R52:Y52"/>
    <mergeCell ref="A57:C57"/>
    <mergeCell ref="A46:Q46"/>
    <mergeCell ref="A45:Q45"/>
    <mergeCell ref="A51:Q51"/>
    <mergeCell ref="A52:Q52"/>
    <mergeCell ref="M32:S32"/>
    <mergeCell ref="A35:C35"/>
    <mergeCell ref="A41:C41"/>
    <mergeCell ref="B29:L29"/>
    <mergeCell ref="M29:S29"/>
    <mergeCell ref="B30:L30"/>
    <mergeCell ref="M30:S30"/>
    <mergeCell ref="B31:L31"/>
    <mergeCell ref="M31:S31"/>
    <mergeCell ref="A32:L32"/>
    <mergeCell ref="B23:N23"/>
    <mergeCell ref="A24:N24"/>
    <mergeCell ref="A5:Z5"/>
    <mergeCell ref="A8:Z8"/>
    <mergeCell ref="A7:Z7"/>
    <mergeCell ref="B20:N20"/>
    <mergeCell ref="B21:N21"/>
    <mergeCell ref="O17:R17"/>
    <mergeCell ref="S17:V17"/>
    <mergeCell ref="S21:V21"/>
    <mergeCell ref="B11:Z11"/>
    <mergeCell ref="B12:Z12"/>
    <mergeCell ref="B17:N17"/>
    <mergeCell ref="B18:N18"/>
    <mergeCell ref="B19:N19"/>
    <mergeCell ref="O23:R23"/>
    <mergeCell ref="A3:Z3"/>
    <mergeCell ref="A2:Z2"/>
    <mergeCell ref="A1:Z1"/>
    <mergeCell ref="A10:Z10"/>
    <mergeCell ref="B22:N22"/>
    <mergeCell ref="W17:Z17"/>
    <mergeCell ref="W18:Z18"/>
    <mergeCell ref="W19:Z19"/>
    <mergeCell ref="W20:Z20"/>
    <mergeCell ref="W21:Z21"/>
    <mergeCell ref="W22:Z22"/>
  </mergeCells>
  <conditionalFormatting sqref="A7 O18:O23">
    <cfRule type="cellIs" dxfId="17" priority="39" operator="equal">
      <formula>""</formula>
    </cfRule>
  </conditionalFormatting>
  <conditionalFormatting sqref="A62">
    <cfRule type="cellIs" dxfId="16" priority="27" operator="equal">
      <formula>""</formula>
    </cfRule>
  </conditionalFormatting>
  <conditionalFormatting sqref="B18">
    <cfRule type="cellIs" dxfId="15" priority="26" operator="equal">
      <formula>""</formula>
    </cfRule>
  </conditionalFormatting>
  <conditionalFormatting sqref="B23">
    <cfRule type="cellIs" dxfId="14" priority="24" operator="equal">
      <formula>""</formula>
    </cfRule>
  </conditionalFormatting>
  <conditionalFormatting sqref="B19">
    <cfRule type="cellIs" dxfId="13" priority="18" operator="equal">
      <formula>""</formula>
    </cfRule>
  </conditionalFormatting>
  <conditionalFormatting sqref="B20">
    <cfRule type="cellIs" dxfId="12" priority="19" operator="equal">
      <formula>""</formula>
    </cfRule>
  </conditionalFormatting>
  <conditionalFormatting sqref="B21">
    <cfRule type="cellIs" dxfId="11" priority="20" operator="equal">
      <formula>""</formula>
    </cfRule>
  </conditionalFormatting>
  <conditionalFormatting sqref="B22">
    <cfRule type="cellIs" dxfId="10" priority="21" operator="equal">
      <formula>""</formula>
    </cfRule>
  </conditionalFormatting>
  <conditionalFormatting sqref="B30:L30">
    <cfRule type="cellIs" dxfId="9" priority="13" operator="equal">
      <formula>""</formula>
    </cfRule>
  </conditionalFormatting>
  <conditionalFormatting sqref="B31:L31">
    <cfRule type="cellIs" dxfId="8" priority="12" operator="equal">
      <formula>""</formula>
    </cfRule>
  </conditionalFormatting>
  <conditionalFormatting sqref="M32:S32">
    <cfRule type="cellIs" dxfId="7" priority="43" operator="lessThan">
      <formula>0.7*$W$24</formula>
    </cfRule>
  </conditionalFormatting>
  <conditionalFormatting sqref="A41:C41">
    <cfRule type="cellIs" dxfId="6" priority="3" stopIfTrue="1" operator="equal">
      <formula>""</formula>
    </cfRule>
    <cfRule type="cellIs" dxfId="5" priority="9" operator="lessThan">
      <formula>100</formula>
    </cfRule>
  </conditionalFormatting>
  <conditionalFormatting sqref="A46">
    <cfRule type="cellIs" dxfId="4" priority="8" operator="equal">
      <formula>""</formula>
    </cfRule>
  </conditionalFormatting>
  <conditionalFormatting sqref="A52">
    <cfRule type="cellIs" dxfId="3" priority="7" operator="equal">
      <formula>""</formula>
    </cfRule>
  </conditionalFormatting>
  <conditionalFormatting sqref="R52">
    <cfRule type="cellIs" dxfId="2" priority="46" operator="greaterThanOrEqual">
      <formula>0.5*$R$46</formula>
    </cfRule>
  </conditionalFormatting>
  <conditionalFormatting sqref="M30:S30">
    <cfRule type="cellIs" dxfId="1" priority="2" operator="equal">
      <formula>""</formula>
    </cfRule>
  </conditionalFormatting>
  <conditionalFormatting sqref="M31:S31">
    <cfRule type="cellIs" dxfId="0" priority="1" operator="equal">
      <formula>""</formula>
    </cfRule>
  </conditionalFormatting>
  <dataValidations count="9">
    <dataValidation type="list" allowBlank="1" showInputMessage="1" showErrorMessage="1" sqref="B18:B23" xr:uid="{58C0E9F0-F813-4D11-A57C-0A986D0E746E}">
      <formula1>naz_rodz_pow_ret</formula1>
    </dataValidation>
    <dataValidation type="decimal" operator="greaterThan" allowBlank="1" showInputMessage="1" showErrorMessage="1" errorTitle="Ostrzeżenie" error="Wartość musi być większa od 0" sqref="O18:O23" xr:uid="{7A97C96B-1B2B-4695-BC54-0E899F319FB8}">
      <formula1>0</formula1>
    </dataValidation>
    <dataValidation type="list" allowBlank="1" showInputMessage="1" showErrorMessage="1" sqref="B30:B31 C31:L31" xr:uid="{50DFB047-F237-4CF3-83F8-B8D77DA9C72A}">
      <formula1>rodz_zbior</formula1>
    </dataValidation>
    <dataValidation type="decimal" operator="greaterThanOrEqual" allowBlank="1" showInputMessage="1" showErrorMessage="1" error="fdsfs" sqref="N32 P32:R32" xr:uid="{5AC65DDC-03DD-4F8B-83F0-FEAF970F7B2D}">
      <formula1>0.7*V24</formula1>
    </dataValidation>
    <dataValidation type="decimal" operator="greaterThanOrEqual" allowBlank="1" showInputMessage="1" showErrorMessage="1" error="fdsfs" sqref="M32" xr:uid="{4C523816-82B8-4AD2-9ADC-D8790A80A5DB}">
      <formula1>0.7*W24</formula1>
    </dataValidation>
    <dataValidation type="decimal" operator="greaterThanOrEqual" allowBlank="1" showInputMessage="1" showErrorMessage="1" error="fdsfs" sqref="O32 S32" xr:uid="{774B6EFA-327D-4F05-8A75-82C24DABF24E}">
      <formula1>0.7*#REF!</formula1>
    </dataValidation>
    <dataValidation operator="greaterThan" allowBlank="1" showInputMessage="1" showErrorMessage="1" errorTitle="Ostrzeżenie" error="Wartość musi być większa od 0" sqref="S18:V23" xr:uid="{78D2D26F-9FFF-450C-AE6F-B485BC4BDD62}"/>
    <dataValidation type="list" allowBlank="1" showInputMessage="1" showErrorMessage="1" sqref="A46 A52" xr:uid="{B603BE4F-86AF-478C-B7FC-37C23B6FBE76}">
      <formula1>naz_rodz_pow_roz</formula1>
    </dataValidation>
    <dataValidation type="decimal" operator="greaterThanOrEqual" allowBlank="1" showInputMessage="1" showErrorMessage="1" errorTitle="Ostrzeżenie" error="Zbyt mała powierzchnia. Należy skorygować wartość." sqref="A41:C41" xr:uid="{1F39C4B5-CAD2-4B9E-B437-B59B86DBA36C}">
      <formula1>100</formula1>
    </dataValidation>
  </dataValidations>
  <pageMargins left="0.70866141732283472" right="0.31496062992125984" top="0.55118110236220474" bottom="0.55118110236220474" header="0.31496062992125984" footer="0.31496062992125984"/>
  <pageSetup paperSize="9" orientation="portrait" r:id="rId1"/>
  <headerFooter>
    <oddFooter>&amp;C&amp;"Arial,Normalny"Strona &amp;P z &amp;N&amp;R&amp;"Arial,Normalny"&amp;8v2021-1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 altText="">
                <anchor moveWithCells="1">
                  <from>
                    <xdr:col>0</xdr:col>
                    <xdr:colOff>0</xdr:colOff>
                    <xdr:row>9</xdr:row>
                    <xdr:rowOff>371475</xdr:rowOff>
                  </from>
                  <to>
                    <xdr:col>1</xdr:col>
                    <xdr:colOff>0</xdr:colOff>
                    <xdr:row>10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 altText="">
                <anchor moveWithCells="1">
                  <from>
                    <xdr:col>0</xdr:col>
                    <xdr:colOff>0</xdr:colOff>
                    <xdr:row>10</xdr:row>
                    <xdr:rowOff>361950</xdr:rowOff>
                  </from>
                  <to>
                    <xdr:col>1</xdr:col>
                    <xdr:colOff>0</xdr:colOff>
                    <xdr:row>11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2C2E0-AC83-4F62-B451-7D47C4079E16}">
  <dimension ref="B2:D31"/>
  <sheetViews>
    <sheetView workbookViewId="0"/>
  </sheetViews>
  <sheetFormatPr defaultRowHeight="14.25" x14ac:dyDescent="0.2"/>
  <cols>
    <col min="1" max="2" width="9.140625" style="1"/>
    <col min="3" max="3" width="54.5703125" style="1" customWidth="1"/>
    <col min="4" max="4" width="23.140625" style="1" customWidth="1"/>
    <col min="5" max="16384" width="9.140625" style="1"/>
  </cols>
  <sheetData>
    <row r="2" spans="2:4" ht="15" customHeight="1" x14ac:dyDescent="0.2">
      <c r="C2" s="1" t="s">
        <v>6</v>
      </c>
      <c r="D2" s="1" t="s">
        <v>7</v>
      </c>
    </row>
    <row r="3" spans="2:4" x14ac:dyDescent="0.2">
      <c r="B3" s="1">
        <v>1</v>
      </c>
      <c r="C3" s="2" t="s">
        <v>14</v>
      </c>
      <c r="D3" s="2">
        <v>0.8</v>
      </c>
    </row>
    <row r="4" spans="2:4" x14ac:dyDescent="0.2">
      <c r="B4" s="1">
        <v>2</v>
      </c>
      <c r="C4" s="2" t="s">
        <v>8</v>
      </c>
      <c r="D4" s="2">
        <v>0.95</v>
      </c>
    </row>
    <row r="5" spans="2:4" x14ac:dyDescent="0.2">
      <c r="B5" s="1">
        <v>3</v>
      </c>
      <c r="C5" s="2" t="s">
        <v>9</v>
      </c>
      <c r="D5" s="2">
        <v>0.95</v>
      </c>
    </row>
    <row r="6" spans="2:4" x14ac:dyDescent="0.2">
      <c r="B6" s="1">
        <v>4</v>
      </c>
      <c r="C6" s="2" t="s">
        <v>10</v>
      </c>
      <c r="D6" s="2">
        <v>0.9</v>
      </c>
    </row>
    <row r="7" spans="2:4" x14ac:dyDescent="0.2">
      <c r="B7" s="1">
        <v>5</v>
      </c>
      <c r="C7" s="2" t="s">
        <v>11</v>
      </c>
      <c r="D7" s="2">
        <v>0.9</v>
      </c>
    </row>
    <row r="8" spans="2:4" x14ac:dyDescent="0.2">
      <c r="B8" s="1">
        <v>6</v>
      </c>
      <c r="C8" s="2" t="s">
        <v>12</v>
      </c>
      <c r="D8" s="2">
        <v>0.95</v>
      </c>
    </row>
    <row r="9" spans="2:4" x14ac:dyDescent="0.2">
      <c r="B9" s="1">
        <v>7</v>
      </c>
      <c r="C9" s="2" t="s">
        <v>13</v>
      </c>
      <c r="D9" s="2">
        <v>0.5</v>
      </c>
    </row>
    <row r="10" spans="2:4" x14ac:dyDescent="0.2">
      <c r="B10" s="1">
        <v>8</v>
      </c>
      <c r="C10" s="2" t="s">
        <v>60</v>
      </c>
      <c r="D10" s="2">
        <v>0.9</v>
      </c>
    </row>
    <row r="12" spans="2:4" x14ac:dyDescent="0.2">
      <c r="B12" s="1" t="s">
        <v>15</v>
      </c>
      <c r="C12" s="1">
        <f>0.15*15*60/10000</f>
        <v>1.35E-2</v>
      </c>
    </row>
    <row r="14" spans="2:4" x14ac:dyDescent="0.2">
      <c r="C14" s="1" t="s">
        <v>5</v>
      </c>
    </row>
    <row r="15" spans="2:4" x14ac:dyDescent="0.2">
      <c r="C15" s="1" t="s">
        <v>20</v>
      </c>
    </row>
    <row r="16" spans="2:4" x14ac:dyDescent="0.2">
      <c r="C16" s="1" t="s">
        <v>21</v>
      </c>
    </row>
    <row r="18" spans="2:4" x14ac:dyDescent="0.2">
      <c r="B18" s="3" t="s">
        <v>50</v>
      </c>
      <c r="C18" s="1">
        <v>530</v>
      </c>
    </row>
    <row r="21" spans="2:4" x14ac:dyDescent="0.2">
      <c r="C21" s="1" t="s">
        <v>55</v>
      </c>
      <c r="D21" s="1" t="s">
        <v>7</v>
      </c>
    </row>
    <row r="22" spans="2:4" x14ac:dyDescent="0.2">
      <c r="B22" s="1">
        <v>1</v>
      </c>
      <c r="C22" s="1" t="s">
        <v>22</v>
      </c>
      <c r="D22" s="1">
        <v>0.9</v>
      </c>
    </row>
    <row r="23" spans="2:4" x14ac:dyDescent="0.2">
      <c r="B23" s="1">
        <v>2</v>
      </c>
      <c r="C23" s="1" t="s">
        <v>23</v>
      </c>
      <c r="D23" s="1">
        <v>0.8</v>
      </c>
    </row>
    <row r="24" spans="2:4" x14ac:dyDescent="0.2">
      <c r="B24" s="1">
        <v>3</v>
      </c>
      <c r="C24" s="1" t="s">
        <v>24</v>
      </c>
      <c r="D24" s="1">
        <v>0.8</v>
      </c>
    </row>
    <row r="25" spans="2:4" x14ac:dyDescent="0.2">
      <c r="B25" s="1">
        <v>4</v>
      </c>
      <c r="C25" s="1" t="s">
        <v>25</v>
      </c>
      <c r="D25" s="1">
        <v>0.6</v>
      </c>
    </row>
    <row r="26" spans="2:4" x14ac:dyDescent="0.2">
      <c r="B26" s="1">
        <v>5</v>
      </c>
      <c r="C26" s="1" t="s">
        <v>26</v>
      </c>
      <c r="D26" s="1">
        <v>0.5</v>
      </c>
    </row>
    <row r="27" spans="2:4" x14ac:dyDescent="0.2">
      <c r="B27" s="1">
        <v>6</v>
      </c>
      <c r="C27" s="1" t="s">
        <v>27</v>
      </c>
      <c r="D27" s="1">
        <v>0.4</v>
      </c>
    </row>
    <row r="28" spans="2:4" x14ac:dyDescent="0.2">
      <c r="B28" s="1">
        <v>7</v>
      </c>
      <c r="C28" s="1" t="s">
        <v>28</v>
      </c>
      <c r="D28" s="1">
        <v>0.35</v>
      </c>
    </row>
    <row r="29" spans="2:4" x14ac:dyDescent="0.2">
      <c r="B29" s="1">
        <v>8</v>
      </c>
      <c r="C29" s="1" t="s">
        <v>29</v>
      </c>
      <c r="D29" s="1">
        <v>0.25</v>
      </c>
    </row>
    <row r="30" spans="2:4" x14ac:dyDescent="0.2">
      <c r="B30" s="1">
        <v>9</v>
      </c>
      <c r="C30" s="1" t="s">
        <v>30</v>
      </c>
      <c r="D30" s="1">
        <v>0.25</v>
      </c>
    </row>
    <row r="31" spans="2:4" x14ac:dyDescent="0.2">
      <c r="B31" s="1">
        <v>10</v>
      </c>
      <c r="C31" s="1" t="s">
        <v>31</v>
      </c>
      <c r="D31" s="1">
        <v>0.25</v>
      </c>
    </row>
  </sheetData>
  <sheetProtection algorithmName="SHA-512" hashValue="ourdAGXraaG0ZI38+9A7w7wKaq03g0yCCJyuECGthK+MgzMdw/Aqg95Z3NB0KtWSJAOudKwz3k9/JnktYi+6vg==" saltValue="mRlC3Mf0W1Fu8RctEr69Ig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8</vt:i4>
      </vt:variant>
    </vt:vector>
  </HeadingPairs>
  <TitlesOfParts>
    <vt:vector size="10" baseType="lpstr">
      <vt:lpstr>Wydruk</vt:lpstr>
      <vt:lpstr>Dane</vt:lpstr>
      <vt:lpstr>naz_rodz_pow_ret</vt:lpstr>
      <vt:lpstr>naz_rodz_pow_roz</vt:lpstr>
      <vt:lpstr>Wydruk!Obszar_wydruku</vt:lpstr>
      <vt:lpstr>opad</vt:lpstr>
      <vt:lpstr>q</vt:lpstr>
      <vt:lpstr>rodz_zbior</vt:lpstr>
      <vt:lpstr>tab_rodz_pow_ret</vt:lpstr>
      <vt:lpstr>tab_rodz_pow_roz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Złotek, Robert</dc:creator>
  <cp:lastModifiedBy>Piątek, Jędrzej</cp:lastModifiedBy>
  <cp:lastPrinted>2021-04-02T12:02:32Z</cp:lastPrinted>
  <dcterms:created xsi:type="dcterms:W3CDTF">2015-09-07T08:21:48Z</dcterms:created>
  <dcterms:modified xsi:type="dcterms:W3CDTF">2021-04-02T12:05:53Z</dcterms:modified>
</cp:coreProperties>
</file>