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W:\DPZ\Krajówka SZABLONY DOKUMENTÓW\2024\efekty ekologiczne 2024\DLA WNIOSKODAWCY\"/>
    </mc:Choice>
  </mc:AlternateContent>
  <xr:revisionPtr revIDLastSave="0" documentId="13_ncr:1_{7E80A5FA-3A56-4A9C-B5EE-098259987FD6}" xr6:coauthVersionLast="47" xr6:coauthVersionMax="47" xr10:uidLastSave="{00000000-0000-0000-0000-000000000000}"/>
  <bookViews>
    <workbookView xWindow="5790" yWindow="1305" windowWidth="21600" windowHeight="14085" activeTab="2" xr2:uid="{00000000-000D-0000-FFFF-FFFF00000000}"/>
  </bookViews>
  <sheets>
    <sheet name="OW-I" sheetId="10" r:id="rId1"/>
    <sheet name="OW-II" sheetId="11" r:id="rId2"/>
    <sheet name="OW-IIa" sheetId="12" r:id="rId3"/>
    <sheet name="OW-III" sheetId="3" r:id="rId4"/>
    <sheet name="OW-KS" sheetId="9" r:id="rId5"/>
    <sheet name="OW-KD" sheetId="7" r:id="rId6"/>
    <sheet name="Dane" sheetId="8" state="hidden" r:id="rId7"/>
  </sheets>
  <externalReferences>
    <externalReference r:id="rId8"/>
  </externalReferences>
  <definedNames>
    <definedName name="naz_rodz_pow_ret" localSheetId="0">[1]Dane!$C$3:$C$11</definedName>
    <definedName name="naz_rodz_pow_ret" localSheetId="1">[1]Dane!$C$3:$C$11</definedName>
    <definedName name="naz_rodz_pow_ret" localSheetId="2">[1]Dane!$C$3:$C$11</definedName>
    <definedName name="naz_rodz_pow_ret">Dane!$C$3:$C$11</definedName>
    <definedName name="naz_rodz_pow_roz" localSheetId="0">[1]Dane!$C$23:$C$32</definedName>
    <definedName name="naz_rodz_pow_roz" localSheetId="1">[1]Dane!$C$23:$C$32</definedName>
    <definedName name="naz_rodz_pow_roz" localSheetId="2">[1]Dane!$C$23:$C$32</definedName>
    <definedName name="naz_rodz_pow_roz">Dane!$C$23:$C$32</definedName>
    <definedName name="_xlnm.Print_Area" localSheetId="0">'OW-I'!$A$1:$AA$68</definedName>
    <definedName name="_xlnm.Print_Area" localSheetId="1">'OW-II'!$A$1:$AB$95</definedName>
    <definedName name="_xlnm.Print_Area" localSheetId="2">'OW-IIa'!$A$1:$AB$112</definedName>
    <definedName name="_xlnm.Print_Area" localSheetId="3">'OW-III'!$A$1:$AA$76</definedName>
    <definedName name="_xlnm.Print_Area" localSheetId="5">'OW-KD'!$A$1:$W$55</definedName>
    <definedName name="_xlnm.Print_Area" localSheetId="4">'OW-KS'!$A$1:$AH$71</definedName>
    <definedName name="opad" localSheetId="0">[1]Dane!$C$19</definedName>
    <definedName name="opad" localSheetId="1">[1]Dane!$C$19</definedName>
    <definedName name="opad" localSheetId="2">[1]Dane!$C$19</definedName>
    <definedName name="opad">Dane!$C$19</definedName>
    <definedName name="p2_1" localSheetId="0">[1]Dane!$B$35</definedName>
    <definedName name="p2_1" localSheetId="1">[1]Dane!$B$35</definedName>
    <definedName name="p2_1" localSheetId="2">[1]Dane!$B$35</definedName>
    <definedName name="p2_1">Dane!$B$35</definedName>
    <definedName name="p2_2" localSheetId="0">[1]Dane!$B$36</definedName>
    <definedName name="p2_2" localSheetId="1">[1]Dane!$B$36</definedName>
    <definedName name="p2_2" localSheetId="2">[1]Dane!$B$36</definedName>
    <definedName name="p2_2">Dane!$B$36</definedName>
    <definedName name="p2_3" localSheetId="0">[1]Dane!$B$37</definedName>
    <definedName name="p2_3" localSheetId="1">[1]Dane!$B$37</definedName>
    <definedName name="p2_3" localSheetId="2">[1]Dane!$B$37</definedName>
    <definedName name="p2_3">Dane!$B$37</definedName>
    <definedName name="q">Dane!$C$13</definedName>
    <definedName name="rodz_zbior" localSheetId="0">[1]Dane!$C$16:$C$17</definedName>
    <definedName name="rodz_zbior" localSheetId="1">[1]Dane!$C$16:$C$17</definedName>
    <definedName name="rodz_zbior" localSheetId="2">[1]Dane!$C$16:$C$17</definedName>
    <definedName name="rodz_zbior">Dane!$C$16:$C$17</definedName>
    <definedName name="tab_rodz_pow_ret" localSheetId="0">[1]Dane!$C$3:$D$10</definedName>
    <definedName name="tab_rodz_pow_ret" localSheetId="1">[1]Dane!$C$3:$D$10</definedName>
    <definedName name="tab_rodz_pow_ret" localSheetId="2">[1]Dane!$C$3:$D$10</definedName>
    <definedName name="tab_rodz_pow_ret">Dane!$C$3:$D$10</definedName>
    <definedName name="tab_rodz_pow_roz" localSheetId="0">[1]Dane!$C$23:$D$32</definedName>
    <definedName name="tab_rodz_pow_roz" localSheetId="1">[1]Dane!$C$23:$D$32</definedName>
    <definedName name="tab_rodz_pow_roz" localSheetId="2">[1]Dane!$C$23:$D$32</definedName>
    <definedName name="tab_rodz_pow_roz">Dane!$C$23:$D$32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3" l="1"/>
  <c r="V47" i="10"/>
  <c r="V46" i="10"/>
  <c r="Y42" i="12"/>
  <c r="Q56" i="3"/>
  <c r="Q57" i="3"/>
  <c r="Q58" i="3"/>
  <c r="Q59" i="3"/>
  <c r="S27" i="10"/>
  <c r="N49" i="12"/>
  <c r="N51" i="12"/>
  <c r="Y39" i="11"/>
  <c r="N46" i="11" s="1"/>
  <c r="V48" i="10"/>
  <c r="V49" i="10"/>
  <c r="V50" i="10"/>
  <c r="N28" i="12"/>
  <c r="S90" i="12"/>
  <c r="W90" i="12"/>
  <c r="O90" i="12"/>
  <c r="Q77" i="12"/>
  <c r="S64" i="11"/>
  <c r="Q76" i="11" s="1"/>
  <c r="Q78" i="11" l="1"/>
  <c r="Q75" i="11"/>
  <c r="Q74" i="11"/>
  <c r="Q77" i="11"/>
  <c r="V74" i="11" l="1"/>
  <c r="I107" i="12" l="1"/>
  <c r="Q81" i="12"/>
  <c r="V81" i="12" s="1"/>
  <c r="Q80" i="12"/>
  <c r="V80" i="12" s="1"/>
  <c r="Q79" i="12"/>
  <c r="V79" i="12" s="1"/>
  <c r="Q78" i="12"/>
  <c r="S67" i="12"/>
  <c r="O92" i="12" s="1"/>
  <c r="G45" i="12"/>
  <c r="Q42" i="12"/>
  <c r="G25" i="12"/>
  <c r="V22" i="12"/>
  <c r="V22" i="11"/>
  <c r="N27" i="11" s="1"/>
  <c r="G25" i="11"/>
  <c r="Q39" i="11"/>
  <c r="G42" i="11"/>
  <c r="V75" i="11"/>
  <c r="V77" i="11"/>
  <c r="V78" i="11"/>
  <c r="I91" i="11"/>
  <c r="N48" i="11" l="1"/>
  <c r="S92" i="12"/>
  <c r="W92" i="12" s="1"/>
  <c r="V77" i="12"/>
  <c r="V78" i="12"/>
  <c r="O93" i="12"/>
  <c r="S93" i="12" s="1"/>
  <c r="W93" i="12" s="1"/>
  <c r="O91" i="12"/>
  <c r="S91" i="12" s="1"/>
  <c r="W91" i="12" s="1"/>
  <c r="O94" i="12"/>
  <c r="S94" i="12" s="1"/>
  <c r="W94" i="12" s="1"/>
  <c r="V76" i="11"/>
  <c r="Y32" i="9" l="1"/>
  <c r="N41" i="7"/>
  <c r="T15" i="7"/>
  <c r="T16" i="7"/>
  <c r="T17" i="7"/>
  <c r="T18" i="7"/>
  <c r="T19" i="7"/>
  <c r="T14" i="7"/>
  <c r="Q15" i="7" l="1"/>
  <c r="Q16" i="7"/>
  <c r="Q17" i="7"/>
  <c r="Q18" i="7"/>
  <c r="Q19" i="7"/>
  <c r="Q14" i="7"/>
  <c r="I64" i="10"/>
  <c r="G24" i="10"/>
  <c r="V21" i="10"/>
  <c r="N21" i="10"/>
  <c r="C13" i="8" l="1"/>
  <c r="R48" i="7"/>
  <c r="N39" i="7"/>
  <c r="N36" i="7"/>
  <c r="J26" i="7"/>
  <c r="I66" i="9"/>
  <c r="P41" i="9"/>
  <c r="Y26" i="9"/>
  <c r="P16" i="9"/>
  <c r="I72" i="3"/>
  <c r="G32" i="3"/>
  <c r="P15" i="3"/>
  <c r="V29" i="3" l="1"/>
  <c r="O40" i="3" s="1"/>
  <c r="N29" i="3"/>
  <c r="T20" i="7"/>
</calcChain>
</file>

<file path=xl/sharedStrings.xml><?xml version="1.0" encoding="utf-8"?>
<sst xmlns="http://schemas.openxmlformats.org/spreadsheetml/2006/main" count="499" uniqueCount="251">
  <si>
    <t>OCHRONA WÓD - OCZYSZCZALNIA MODERNIZOWANA</t>
  </si>
  <si>
    <t>(zwiększenie przepustowości)</t>
  </si>
  <si>
    <t>(nazwa przedsięwzięcia)</t>
  </si>
  <si>
    <t>1. Charakterystyka przedsięwzięcia - stan istniejący</t>
  </si>
  <si>
    <t>(bez ścieków dowożonych)</t>
  </si>
  <si>
    <t>- stali mieszkańcy</t>
  </si>
  <si>
    <t>- turyści</t>
  </si>
  <si>
    <t>(należy podać liczbę zarejestrowanych miejsc noclegowych)</t>
  </si>
  <si>
    <t>RAZEM</t>
  </si>
  <si>
    <t>RLM</t>
  </si>
  <si>
    <t>c) ilość odprowadzanych ścieków na mieszkańca</t>
  </si>
  <si>
    <t>2. Charakterystyka przedsięwzięcia - stan projektowany</t>
  </si>
  <si>
    <t>3. Dane formalno - prawne</t>
  </si>
  <si>
    <t>a) pozwolenie wodnoprawne nr:</t>
  </si>
  <si>
    <t>z dnia</t>
  </si>
  <si>
    <t>c) odbiornik ścieków oczyszczonych:</t>
  </si>
  <si>
    <t>nazwa cieku:</t>
  </si>
  <si>
    <t>dopływ:</t>
  </si>
  <si>
    <t>zlewnia:</t>
  </si>
  <si>
    <t>Wyszczególnienie</t>
  </si>
  <si>
    <t>Przed modernizacją</t>
  </si>
  <si>
    <t>Po modernizacji</t>
  </si>
  <si>
    <t>5. Parametry ścieków oczyszczonych odprowadzanych ze zmodernizowanej oczyszczalni:</t>
  </si>
  <si>
    <t>Rodzaj zanieczyszczeń</t>
  </si>
  <si>
    <t>Stężenia zanieczyszczeń w ściekach oczyszczonych [mg/l]</t>
  </si>
  <si>
    <t>(przy założeniu pełnego obciążenia oczyszczalni)</t>
  </si>
  <si>
    <t>Wg ostatniej analizy przed modernizacją</t>
  </si>
  <si>
    <t>Efekt ekologiczny</t>
  </si>
  <si>
    <t xml:space="preserve">[kg/d] </t>
  </si>
  <si>
    <t>[kg/rok]</t>
  </si>
  <si>
    <t>BZT5</t>
  </si>
  <si>
    <t>ChZT</t>
  </si>
  <si>
    <t>Zawiesina og.</t>
  </si>
  <si>
    <t>Fosfor</t>
  </si>
  <si>
    <t>Azot ogólny</t>
  </si>
  <si>
    <t>6. Parametry ścieków oczyszczonych w wyniku zwiększenia przepustowości oraz efekt łączny:</t>
  </si>
  <si>
    <t>Stężenia zanieczyszczeń w ściekach [mg/l]</t>
  </si>
  <si>
    <t>Ładunek zanieczyszczeń</t>
  </si>
  <si>
    <t>surowych</t>
  </si>
  <si>
    <t xml:space="preserve"> [kg/d] </t>
  </si>
  <si>
    <t>5.4 + 6.4</t>
  </si>
  <si>
    <t xml:space="preserve">Ładunek zanieczyszczeń </t>
  </si>
  <si>
    <t>7. Krótkie uzasadnienie potrzeby zwiększenia przepustowości oczyszczalni</t>
  </si>
  <si>
    <t>OW - II</t>
  </si>
  <si>
    <t>b) ilość ścieków przemysłowych pochodzących z przedsiębiorstw, działalności gospodarczej i usługowej (w tym użyteczności publicznej) dopływających na oczyszczalnię:</t>
  </si>
  <si>
    <t>(wynikająca z projektu modernizacji oczyszczalni lub rzeczywistego zużycia wody; przyjęte zużycie wody na cele bytowe powyżej 0,12 m3/d wymaga uzasadnienia)</t>
  </si>
  <si>
    <t>ważne do:</t>
  </si>
  <si>
    <t>4. Dane techniczne oczyszczalni</t>
  </si>
  <si>
    <t>b. urządzenia do oczyszczania ścieków</t>
  </si>
  <si>
    <t>(zwiększenie przepustowości):</t>
  </si>
  <si>
    <t xml:space="preserve">(2-3) x 4a.2/1000 </t>
  </si>
  <si>
    <t>4 x 365</t>
  </si>
  <si>
    <t>Wg pozwolenia wodnoprawnego/projektu po modernizacji</t>
  </si>
  <si>
    <t>Wg pozwolenia wodnoprawnego/ projektu po modernizacji</t>
  </si>
  <si>
    <t>5 x 365</t>
  </si>
  <si>
    <t>Opracował:</t>
  </si>
  <si>
    <t>Numer telefonu:</t>
  </si>
  <si>
    <t>Podpisy i pieczątki osób reprezentujących
Jednostkę przy dokonywaniu czynności prawnych</t>
  </si>
  <si>
    <t>…………………………………………………..................</t>
  </si>
  <si>
    <t>data</t>
  </si>
  <si>
    <t xml:space="preserve">miejscowość, </t>
  </si>
  <si>
    <t>(2-3) x 4a.3/1000</t>
  </si>
  <si>
    <t>OW - I</t>
  </si>
  <si>
    <t>OCHRONA WÓD – OCZYSZCZALNIA  MODERNIZOWANA</t>
  </si>
  <si>
    <t xml:space="preserve">1. Charakterystyka przedsięwzięcia </t>
  </si>
  <si>
    <t>a) liczba mieszkańców przewidzianych do podłączenia do systemu kanalizacji sanitarnej doprowadzających ścieki do nowobudowanej oczyszczalni:</t>
  </si>
  <si>
    <t>c) ilość odprowadzanych ścieków na mieszkańca</t>
  </si>
  <si>
    <t>(wynikająca z projektu budowy oczyszczalni; przyjęte zużycie wody na cele bytowe powyżej 0,12 m3/d wymaga uzasadnienia)</t>
  </si>
  <si>
    <t xml:space="preserve">2. Dane formalno – prawne </t>
  </si>
  <si>
    <t>ważne do :</t>
  </si>
  <si>
    <t>3. Parametry ścieków oczyszczonych odprowadzanych z oczyszczalni:</t>
  </si>
  <si>
    <t>Stężenia zanieczyszczeń w ściekach w [mg/l]:</t>
  </si>
  <si>
    <t>wg ostatniej analizy przed modernizacją</t>
  </si>
  <si>
    <t>wg pozwolenia wodnoprawnego/projektu po modernizacji</t>
  </si>
  <si>
    <t xml:space="preserve">4. Dane techniczne oczyszczalni    </t>
  </si>
  <si>
    <t>a) urządzenia do oczyszczania ścieków:</t>
  </si>
  <si>
    <t>przed modernizacją</t>
  </si>
  <si>
    <t>po modernizacji</t>
  </si>
  <si>
    <t xml:space="preserve">5. Krótkie uzasadnienie potrzeby budowy nowej oczyszczalni ścieków: </t>
  </si>
  <si>
    <t xml:space="preserve">Opracował </t>
  </si>
  <si>
    <t xml:space="preserve">Numer telefonu              </t>
  </si>
  <si>
    <t>OW - III</t>
  </si>
  <si>
    <t>OCHRONA WÓD – OCZYSZCZALNIA  NOWOBUDOWANA</t>
  </si>
  <si>
    <t>b) rok planowanego podłączenia mieszkańców:</t>
  </si>
  <si>
    <t>(ostatni rok w którym zostaną podłączeni mieszkańcy)</t>
  </si>
  <si>
    <t>c) ilość ścieków przemysłowych pochodzących z przedsiębiorstw, działalności gospodarczej i usługowej (w tym użyteczności publicznej) przewidzianych do podłączenia do systemu kanalizacji sanitarnej doprowadzających ścieki do nowobudowanej oczyszczalni:</t>
  </si>
  <si>
    <t xml:space="preserve">d) rok planowanego podłączenia ścieków z poz. c:  </t>
  </si>
  <si>
    <t>(ostatni rok w którym zostaną podłączone ścieki przemysłowe)</t>
  </si>
  <si>
    <t>e) ilość odprowadzanych ścieków na mieszkańca:</t>
  </si>
  <si>
    <t>f) ilość ścieków dopływająca na oczyszczalnię:</t>
  </si>
  <si>
    <t>g) ilość ścieków dowożonych od mieszkańców nieplanowanych  do podłączenia:</t>
  </si>
  <si>
    <t>h) dotychczasowy procent skanalizowania gminy:</t>
  </si>
  <si>
    <t>%</t>
  </si>
  <si>
    <t xml:space="preserve">i) planowany procent skanalizowania gminy po podłączeniu RLM z poz. a i c:  </t>
  </si>
  <si>
    <t>(% skanalizowania musi być większy lub równy dotychczasowemu procentowi skanalizowania)</t>
  </si>
  <si>
    <t xml:space="preserve">j) liczba dodatkowych osób korzystających z ulepszonego oczyszczania ścieków: </t>
  </si>
  <si>
    <t>OW - KS</t>
  </si>
  <si>
    <t>OCHRONA WÓD – KANALIZACJA SANITARNA</t>
  </si>
  <si>
    <t>a) liczba mieszkańców objętych projektowaną kanalizacją:</t>
  </si>
  <si>
    <t>b) rok planowanego podłączenia ostatnich mieszkańców wymienionych w poz. a:</t>
  </si>
  <si>
    <t>c) ilość ścieków przemysłowych pochodzących z przedsiębiorstw, działalności gospodarczej i usługowej (w tym użyteczności publicznej) przewidzianych do podłączenia do systemu kanalizacji sanitarnej doprowadzającej ścieki do oczyszczalni ścieków:</t>
  </si>
  <si>
    <t xml:space="preserve">e) ilość odprowadzanych ścieków na mieszkańca </t>
  </si>
  <si>
    <t>2. Dane techniczne:</t>
  </si>
  <si>
    <t>kolektory</t>
  </si>
  <si>
    <t>długość [mb]</t>
  </si>
  <si>
    <t>Grawitacyjne razem</t>
  </si>
  <si>
    <t>Ciśnieniowe razem</t>
  </si>
  <si>
    <t>Przykanaliki/przyłącza /kanały boczne</t>
  </si>
  <si>
    <t>sztuki</t>
  </si>
  <si>
    <t>Długość sieci ogółem</t>
  </si>
  <si>
    <t>b) przepompownie:</t>
  </si>
  <si>
    <t>szt.</t>
  </si>
  <si>
    <t>przepustowość łączna</t>
  </si>
  <si>
    <t>(wg planowanego czasu pracy i przepustowości kanalizacji)</t>
  </si>
  <si>
    <t xml:space="preserve">3. Charakterystyka odbiornika: </t>
  </si>
  <si>
    <t>typ  i rodzaj oczyszczalni:</t>
  </si>
  <si>
    <t>lokalizacja oczyszczalni:</t>
  </si>
  <si>
    <t>odbiornik scieków:</t>
  </si>
  <si>
    <t>nazwa cieku</t>
  </si>
  <si>
    <t>dopływ</t>
  </si>
  <si>
    <t>zlewnia</t>
  </si>
  <si>
    <t xml:space="preserve">pozwolenie wodnoprawne - nr: </t>
  </si>
  <si>
    <t>ważne do</t>
  </si>
  <si>
    <t>Określone w pozwoleniu wodnoprawnym (przed modernizacją)</t>
  </si>
  <si>
    <r>
      <rPr>
        <vertAlign val="superscript"/>
        <sz val="8"/>
        <color theme="1"/>
        <rFont val="Arial"/>
        <family val="2"/>
        <charset val="238"/>
      </rPr>
      <t>[1]</t>
    </r>
    <r>
      <rPr>
        <sz val="8"/>
        <color theme="1"/>
        <rFont val="Arial"/>
        <family val="2"/>
        <charset val="238"/>
      </rPr>
      <t xml:space="preserve"> Wyłącznie na potrzeby statystyczne WFOŚiGW</t>
    </r>
  </si>
  <si>
    <r>
      <t>(wynikająca z opomiarowanej ilości zużywanej wody na cele bytowe; przyjęte zużycie wody na cele bytowe powyżej 0,12 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/d wymaga uzasadnienia)</t>
    </r>
  </si>
  <si>
    <t>GOSPODAROWANIE WODAMI OPADOWYMI I ROZTOPOWYMI</t>
  </si>
  <si>
    <t>1. Przedsięwzięcia polegające na budowie zbiorników retencyjnych</t>
  </si>
  <si>
    <t>Lp.</t>
  </si>
  <si>
    <t>Rodzaj powierzchni z której będzie zbierana woda opadowa i roztopowa</t>
  </si>
  <si>
    <r>
      <t>Powierzchnia z której będzie zbierana woda opadowa i roztopowa [m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>]</t>
    </r>
  </si>
  <si>
    <t>Współczynnik spływu</t>
  </si>
  <si>
    <r>
      <t>Objętość zagospodarowanej wody [m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/rok]</t>
    </r>
  </si>
  <si>
    <t>1.</t>
  </si>
  <si>
    <t>2.</t>
  </si>
  <si>
    <t>3.</t>
  </si>
  <si>
    <t>4.</t>
  </si>
  <si>
    <t>5.</t>
  </si>
  <si>
    <t>6.</t>
  </si>
  <si>
    <t>b) zbiorniki</t>
  </si>
  <si>
    <t>Rodzaj zbiornika</t>
  </si>
  <si>
    <t>2. Przedsięwzięcia polegające na rozszczelnieniu powierzchni nieprzepuszczalnych</t>
  </si>
  <si>
    <t>odprowadzam wody opadowe lub roztopowe z terenu nierchomości objętej przedsięwzięciem bezpośrednio do kanalizacji deszczowej/ogólnospławnej</t>
  </si>
  <si>
    <t>odprowadzam wody opadowe lub roztopowe z terenu nierchomości objętej przedsięwzięciem na drogę/ulicę wyposażoną w kanalizację deszczową/ogólnospławną</t>
  </si>
  <si>
    <t>w związku z rozszczelnieniem nawierzchni nie nastąpi zmiana sposobu użytkowania terenu</t>
  </si>
  <si>
    <t>b) Rodzaj istniejącej nawierzchni nieprzepuszczalnej</t>
  </si>
  <si>
    <t>Rodzaj nawierzchni</t>
  </si>
  <si>
    <t>c) Rodzaj nawierzchni po realizacji przedsięwzięcia</t>
  </si>
  <si>
    <t>3. Przedsięwzięcia polegające na budowie/rozbudowie/przebudowie instalacji do odzysku wody szarej.</t>
  </si>
  <si>
    <t>b) Przyszłe średnioroczne zużycie wody w obiekcie objętym przedsięwzięciem</t>
  </si>
  <si>
    <t>[1] Wyłącznie na potrzeby statystyczne WFOŚiGW, liczony dla deszczu miarodajnego 150l/s*ha dla czasu trwania 15 min oraz dla średniego opadu rocznego dla województwa wielkopolskiego na poziomie 530 l/m2 rocznie.</t>
  </si>
  <si>
    <t>Rodzaj powierzchni z której będzie retencjonowana woda</t>
  </si>
  <si>
    <t>Dach płaski</t>
  </si>
  <si>
    <t>Dach skośny pokryty dachówka glazurowaną</t>
  </si>
  <si>
    <t>Dach skośny pokryty dachówka ceramiczną</t>
  </si>
  <si>
    <t xml:space="preserve">Dach skośny pokryty dachówka cementową </t>
  </si>
  <si>
    <t>Dach pokryty łupkiem</t>
  </si>
  <si>
    <t>Dach skośny pokryty blachą</t>
  </si>
  <si>
    <t>q</t>
  </si>
  <si>
    <t>retencyjny naziemny</t>
  </si>
  <si>
    <t>retencyjny podziemny</t>
  </si>
  <si>
    <t>Rodzaj powierzchni rozszczelnianej</t>
  </si>
  <si>
    <t>Nawierzchnia asfaltowa</t>
  </si>
  <si>
    <t>Nawierzchnia klinkierowa lub kamienna szczelna</t>
  </si>
  <si>
    <t>Nawierzchnia betonowa lub z płyt betonowych</t>
  </si>
  <si>
    <t>Chodnik pokryty płytami betonowymi</t>
  </si>
  <si>
    <t>Nawierzchnia z płyt ażurowych</t>
  </si>
  <si>
    <t>Nawierzchnia tłuczniowa</t>
  </si>
  <si>
    <t>Nawierzchnia żwirowa</t>
  </si>
  <si>
    <t>Nawierzchnia z ekokraty biologicznie czynnej (nawierzchnia trawiasta)</t>
  </si>
  <si>
    <t xml:space="preserve">Nawierzchnia z ekokraty wypełnionej żwirem </t>
  </si>
  <si>
    <t>UWAGA: Należy wypełniać wyłącznie pola oznaczone szarym kolorem. Nie należy pozostawiać pustych pól, w przypadku pomijanych pól liczbowych należy wpisać "0", natomiast w przypadku pomijanych pól tekstowych należy wpisać "n/d".
Czerwony kolor pola oznacza błąd, należy skorygować dane.</t>
  </si>
  <si>
    <t>UWAGA: Należy wypełnić punkt/y dotyczące zakresu wnioskowanego przedsięwzięcia, wyłącznie pola oznaczone szarym kolorem. Pola nadliczbowe należy pominąć. Czerwony kolor pola oznacza błąd, wówczas należy skorygować dane.</t>
  </si>
  <si>
    <t xml:space="preserve">RAZEM </t>
  </si>
  <si>
    <t>Wielkość opadu dla Województwa Wielkopolskiego</t>
  </si>
  <si>
    <t>Nawierzchnia brukowana</t>
  </si>
  <si>
    <t xml:space="preserve">h) osiagniety w wyniku realizacji projektu procent skanalizowania Gminy:  </t>
  </si>
  <si>
    <t>g) dotychczasowy procent skanalizowania Gminy:</t>
  </si>
  <si>
    <t>liczba</t>
  </si>
  <si>
    <t>OW - KD</t>
  </si>
  <si>
    <t>OW-KD - punkt 2.</t>
  </si>
  <si>
    <t xml:space="preserve">b) pozwolenie wodnoprawne nr: </t>
  </si>
  <si>
    <t>c)  odbiornik ścieków:</t>
  </si>
  <si>
    <t>(poprawa jakości ścieków bez zwiększenia przepustowości)</t>
  </si>
  <si>
    <r>
      <t xml:space="preserve">EFEKT RZECZOWY I  EKOLOGICZNY </t>
    </r>
    <r>
      <rPr>
        <vertAlign val="superscript"/>
        <sz val="10"/>
        <color theme="1"/>
        <rFont val="Arial"/>
        <family val="2"/>
        <charset val="238"/>
      </rPr>
      <t>[1]</t>
    </r>
  </si>
  <si>
    <t>b) ilość ścieków przemysłowych pochodzących z przedsiębiorstw, działalności gospodarczej i usługowej (w tym użyteczności publicznej) doprowadzanych do oczyszczalni:</t>
  </si>
  <si>
    <t>e) ilość ścieków dowożonych do oczyszczalni:</t>
  </si>
  <si>
    <r>
      <t>EFEKT RZECZOWY I  EKOLOGICZNY</t>
    </r>
    <r>
      <rPr>
        <vertAlign val="superscript"/>
        <sz val="10"/>
        <color theme="1"/>
        <rFont val="Arial"/>
        <family val="2"/>
        <charset val="238"/>
      </rPr>
      <t xml:space="preserve"> [1]</t>
    </r>
  </si>
  <si>
    <r>
      <t>Pojemność łączna [m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]*</t>
    </r>
  </si>
  <si>
    <r>
      <rPr>
        <vertAlign val="superscript"/>
        <sz val="8"/>
        <color theme="1"/>
        <rFont val="Arial"/>
        <family val="2"/>
        <charset val="238"/>
      </rPr>
      <t>[2]</t>
    </r>
    <r>
      <rPr>
        <sz val="8"/>
        <color theme="1"/>
        <rFont val="Arial"/>
        <family val="2"/>
        <charset val="238"/>
      </rPr>
      <t xml:space="preserve"> Rozporządzenie Ministra Środowiska z dnia 18.11.2014 r. w sprawie warunków, jakie należy spełnić przy wprowadzeniu ścieków do wód lub do ziemi, oraz z sprawie substancji szczególnie szkodliwych dla środowiska wodnego.</t>
    </r>
  </si>
  <si>
    <t>1. Charakterystyka przedsięwzięcia</t>
  </si>
  <si>
    <t xml:space="preserve">   *pojemność zbiornika powinna być dostosowana do objętości zbiernej wody opadowej i roztopowej</t>
  </si>
  <si>
    <r>
      <t xml:space="preserve">    (wymagana minimalna powierzchnia 100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)</t>
    </r>
  </si>
  <si>
    <t xml:space="preserve">i) liczba dodatkowych osób korzystających z ulepszonego oczyszczania ścieków: </t>
  </si>
  <si>
    <t>a) kolektory:</t>
  </si>
  <si>
    <t>UWAGA: Należy wypełniać wyłącznie pola oznaczone szarym kolorem. Nie należy pozostawiać pustych pól, w przypadku pomijanych pól liczbowych należy wpisać "0", natomiast w przypadku pomijanych pól tekstowych należy wpisać "n/d". Czerwony kolor pola oznacza błąd, należy skorygować dane.</t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</si>
  <si>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 xml:space="preserve">/d, co stanowi 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</si>
  <si>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/d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</si>
  <si>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 xml:space="preserve">/d </t>
    </r>
  </si>
  <si>
    <r>
      <t xml:space="preserve"> 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 xml:space="preserve">/h </t>
    </r>
  </si>
  <si>
    <r>
      <t>docelowa przepustowość  (wg. pozwolenia)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/d]</t>
    </r>
  </si>
  <si>
    <r>
      <t>ilość obecnie dopływających ścieków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 xml:space="preserve">/d] </t>
    </r>
  </si>
  <si>
    <t xml:space="preserve">   </t>
  </si>
  <si>
    <t xml:space="preserve">f) ilość ścieków odprowadzana systemem projektowanej kanalizacji, wynikająca z poz. a i c.
</t>
  </si>
  <si>
    <r>
      <t>a) efekt ekologiczny - objętość zagospodarowanej wody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/rok]</t>
    </r>
  </si>
  <si>
    <r>
      <t>m</t>
    </r>
    <r>
      <rPr>
        <vertAlign val="superscript"/>
        <sz val="9.5"/>
        <color theme="1"/>
        <rFont val="Arial"/>
        <family val="2"/>
        <charset val="238"/>
      </rPr>
      <t>2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</si>
  <si>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1</t>
    </r>
  </si>
  <si>
    <r>
      <t>Współczynnik odpływu Ψ</t>
    </r>
    <r>
      <rPr>
        <vertAlign val="subscript"/>
        <sz val="9.5"/>
        <color theme="1"/>
        <rFont val="Arial"/>
        <family val="2"/>
        <charset val="238"/>
      </rPr>
      <t>2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</si>
  <si>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/rok</t>
    </r>
  </si>
  <si>
    <t>a) Obecne średnioroczne zużycie wody w obiekcie objętym przedsięwzięciem:</t>
  </si>
  <si>
    <t>c) Efekt ekologiczny - objętość zaoszczędzonej wody (dzięki odzyskowi wody szarej)</t>
  </si>
  <si>
    <t xml:space="preserve"> - z uwględnieniem instalacji do odzysku wody szarej</t>
  </si>
  <si>
    <t>a) ilość ścieków pochodzących od mieszkańców i turystów doprowadzanych do  oczyszczalni:</t>
  </si>
  <si>
    <r>
      <t>(wynikająca z projektu budowy oczyszczalni; przyjęte zużycie wody na cele bytowe powyżej 0,12 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/d wymaga uzasadnienia)</t>
    </r>
  </si>
  <si>
    <t>d) ilość ścieków dopływających na oczyszczalnię:</t>
  </si>
  <si>
    <t xml:space="preserve">g) przepustowość urządzeń/obiektów poddanych modernizacji: </t>
  </si>
  <si>
    <t>3. Parametry ścieków oczyszczonych odprowadzanych ze zmodernizowanej oczyszczalni:</t>
  </si>
  <si>
    <t xml:space="preserve">d) Efekt ekologiczny - objętość retencjonowanej wody w gruncie </t>
  </si>
  <si>
    <t/>
  </si>
  <si>
    <t>a) Powierzchnia rozszczelniona</t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</si>
  <si>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 xml:space="preserve">/rok, tj. </t>
    </r>
  </si>
  <si>
    <r>
      <t>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/d, co stanowi</t>
    </r>
  </si>
  <si>
    <r>
      <t>a) przepustowość oczyszczalni - Q</t>
    </r>
    <r>
      <rPr>
        <vertAlign val="subscript"/>
        <sz val="9.5"/>
        <color theme="1"/>
        <rFont val="Arial"/>
        <family val="2"/>
        <charset val="238"/>
      </rPr>
      <t>d.śr.</t>
    </r>
  </si>
  <si>
    <t>Ładunek zanieczyszczeń              (przy założeniu pełnego obciążenia oczyszczalni)</t>
  </si>
  <si>
    <r>
      <t xml:space="preserve">wg pozwolenia lub Rozporządzenia </t>
    </r>
    <r>
      <rPr>
        <vertAlign val="superscript"/>
        <sz val="9"/>
        <color theme="1"/>
        <rFont val="Arial"/>
        <family val="2"/>
        <charset val="238"/>
      </rPr>
      <t>[2]</t>
    </r>
  </si>
  <si>
    <r>
      <t xml:space="preserve">że ilość ścieków pochodzących od mieszkańców i turystów doprowadzanych do oczyszczalni została określona zgodnie z założeniem: dla stałych mieszkańców przyjmuje się, że 1 mieszkaniec = 1RLM, dla osób czasowo przebywających na terenie aglomeracji: 1 zarejestrowane miejsce noclegowe = 1RLM, natomiast ładunek zanieczyszczeń dla ścieków odprowadzanych z obiektów przemysłowych i usługowych (w tym użyteczności publicznej) należy przeliczać zgodnie z definicją RLM wynikającą z Rozpodrządzenia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</si>
  <si>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że ilość ścieków pochodzących od mieszkańców i turystów doprowadzanych do oczyszczalni została określona zgodnie z założeniem: dla stałych mieszkańców przyjmuje się, że 1 mieszkaniec = 1RLM, dla osób czasowo przebywających na terenie aglomeracji: 1 zarejestrowane miejsce noclegowe = 1RLM, natomiast ładunek zanieczyszczeń dla ścieków odprowadzanych z obiektów przemysłowych i usługowych (w tym użyteczności publicznej) należy przeliczać zgodnie z definicją RLM wynikającą z Rozpodrządzenia </t>
    </r>
    <r>
      <rPr>
        <vertAlign val="superscript"/>
        <sz val="8"/>
        <color theme="1"/>
        <rFont val="Arial"/>
        <family val="2"/>
        <charset val="238"/>
      </rPr>
      <t>[3]</t>
    </r>
  </si>
  <si>
    <t>OŚWIADCZAM / OŚWIADCZAMY</t>
  </si>
  <si>
    <r>
      <rPr>
        <vertAlign val="superscript"/>
        <sz val="8"/>
        <color theme="1"/>
        <rFont val="Arial"/>
        <family val="2"/>
        <charset val="238"/>
      </rPr>
      <t>[3]</t>
    </r>
    <r>
      <rPr>
        <sz val="8"/>
        <color theme="1"/>
        <rFont val="Arial"/>
        <family val="2"/>
        <charset val="238"/>
      </rPr>
      <t xml:space="preserve"> Rozporządzenie Ministra Środowiska z dnia 18.11.2014 r. w sprawie warunków, jakie należy spełnić przy wprowadzeniu ścieków do wód lub do ziemi, oraz z sprawie substancji szczególnie szkodliwych dla środowiska wodnego.</t>
    </r>
  </si>
  <si>
    <t>e) planowana ilość ścieków dowożonych do oczyszczalni:</t>
  </si>
  <si>
    <r>
      <t>EFEKT RZECZOWY I EKOLOGICZNY</t>
    </r>
    <r>
      <rPr>
        <vertAlign val="superscript"/>
        <sz val="10"/>
        <color theme="1"/>
        <rFont val="Arial"/>
        <family val="2"/>
        <charset val="238"/>
      </rPr>
      <t>[1]</t>
    </r>
  </si>
  <si>
    <t>a) planowana ilość ścieków pochodzących od mieszkańców i turystów  doprowadzana do oczyszczalni:</t>
  </si>
  <si>
    <t>b) planowana ilość ścieków przemysłowych pochodzących z przedsiębiorstw, działalności gospodarczej i usługowej (w tym użyteczności publicznej) doprowadzana do oczyszczalni:</t>
  </si>
  <si>
    <t>c) planowana ilość ścieków na mieszkańca do odprowadzenia:</t>
  </si>
  <si>
    <t>d) planowana ilość ścieków doprowadzana do oczyszczalni:</t>
  </si>
  <si>
    <r>
      <t>b) przepustowość oczyszczalni - Q</t>
    </r>
    <r>
      <rPr>
        <vertAlign val="subscript"/>
        <sz val="9.5"/>
        <color theme="1"/>
        <rFont val="Arial"/>
        <family val="2"/>
        <charset val="238"/>
      </rPr>
      <t>d.śr.</t>
    </r>
  </si>
  <si>
    <r>
      <t>a. przepustowość oczyszczalni - Q</t>
    </r>
    <r>
      <rPr>
        <vertAlign val="subscript"/>
        <sz val="9.5"/>
        <color theme="1"/>
        <rFont val="Arial"/>
        <family val="2"/>
        <charset val="238"/>
      </rPr>
      <t>d.śr.</t>
    </r>
    <r>
      <rPr>
        <sz val="9.5"/>
        <color theme="1"/>
        <rFont val="Arial"/>
        <family val="2"/>
        <charset val="238"/>
      </rPr>
      <t xml:space="preserve"> [m</t>
    </r>
    <r>
      <rPr>
        <vertAlign val="superscript"/>
        <sz val="9.5"/>
        <color theme="1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/d]</t>
    </r>
  </si>
  <si>
    <r>
      <t xml:space="preserve">że ilość ścieków pochodzących od mieszkańców i turystów doprowadzanych do  oczyszczalni została określona zgodnie z założeniem, że: dla stałych mieszkańców przyjmuje się, że 1 mieszkaniec = 1RLM, dla osób czasowo przebywających na terenie aglomeracji - 1 zarejestrowane miejsce noclegowe = 1RLM, natomiast ładunek zanieczyszczeń dla ścieków odprowadzanych z obiektów przemysłowych i usługowych (w tym użyteczności publicznej) należy przeliczać zgodnie z definicją RLM wynikającą z Rozpodrządzenia </t>
    </r>
    <r>
      <rPr>
        <vertAlign val="superscript"/>
        <sz val="8"/>
        <color theme="1"/>
        <rFont val="Arial"/>
        <family val="2"/>
        <charset val="238"/>
      </rPr>
      <t>[3]</t>
    </r>
  </si>
  <si>
    <t>(zwiększenie przepustowości z poprawą jakości ścieków)</t>
  </si>
  <si>
    <t xml:space="preserve">5. Krótkie uzasadnienie potrzeby modernizacji oczyszczalni ścieków: </t>
  </si>
  <si>
    <t>f) przepustowość urządzeń/obiektów oczyszczalni poddanych modernizacji:</t>
  </si>
  <si>
    <t>f) przepustowość urządzeń/obiektów oczyszczalni:</t>
  </si>
  <si>
    <t>OW - IIa</t>
  </si>
  <si>
    <t>g) przepustowość urządzeń/obiektów poddanych modernizacji:</t>
  </si>
  <si>
    <t>6. Krótkie uzasadnienie potrzeby zwiększenia przepustowości oczyszczalni</t>
  </si>
  <si>
    <t>5. Parametry ścieków oczyszczonych w wyniku zwiększenia przepustowości:</t>
  </si>
  <si>
    <r>
      <t>RLM</t>
    </r>
    <r>
      <rPr>
        <b/>
        <vertAlign val="superscript"/>
        <sz val="9.5"/>
        <color theme="1"/>
        <rFont val="Arial"/>
        <family val="2"/>
        <charset val="238"/>
      </rPr>
      <t xml:space="preserve"> [2]</t>
    </r>
  </si>
  <si>
    <t>g) zwiększenie przepustowości oczyszczalni - planowana liczba dodatkowych osób korzystających z ulepszonego oczyszczania ścieków</t>
  </si>
  <si>
    <r>
      <t xml:space="preserve">że ilość ścieków pochodzących od mieszkańców i turystów doprowadzanych do  oczyszczalni została określona zgodnie z założeniem, że: dla stałych mieszkańców przyjmuje się, że 1 mieszkaniec = 1RLM, dla osób czasowo przebywających na terenie aglomeracji - 1 zarejestrowane miejsce noclegowe = 1RLM, natomiast ładunek zanieczyszczeń dla ścieków odprowadzanych z obiektów przemysłowych i usługowych (w tym użyteczności publicznej) należy przeliczać zgodnie z definicją RLM wynikającą z Rozpodrządzenia </t>
    </r>
    <r>
      <rPr>
        <vertAlign val="superscript"/>
        <sz val="8"/>
        <color theme="1"/>
        <rFont val="Arial"/>
        <family val="2"/>
        <charset val="238"/>
      </rPr>
      <t>[2]</t>
    </r>
  </si>
  <si>
    <r>
      <rPr>
        <vertAlign val="superscript"/>
        <sz val="8"/>
        <color theme="1"/>
        <rFont val="Arial"/>
        <family val="2"/>
        <charset val="238"/>
      </rPr>
      <t>[2]</t>
    </r>
    <r>
      <rPr>
        <sz val="8"/>
        <color theme="1"/>
        <rFont val="Arial"/>
        <family val="2"/>
        <charset val="238"/>
      </rPr>
      <t xml:space="preserve"> w przypadku modernizacji obejmującej część oczyszczalni, dane w pkt. 1 g) należy podać proporcjonalnie do przepustowości poddanych modernizacji urządzeń/obiektów, np. oczyszczalnia posiada dwa niezależne ciągi technlogiczne, a modernizacja dotyczy wyłącznie jednego z nich, dane należy podać dla modernizowanego ciągu technologicznego</t>
    </r>
  </si>
  <si>
    <r>
      <t xml:space="preserve">RLM </t>
    </r>
    <r>
      <rPr>
        <b/>
        <vertAlign val="superscript"/>
        <sz val="9.5"/>
        <color theme="1"/>
        <rFont val="Arial"/>
        <family val="2"/>
        <charset val="238"/>
      </rPr>
      <t>[2]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</si>
</sst>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7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vertAlign val="subscript"/>
      <sz val="9.5"/>
      <color theme="1"/>
      <name val="Arial"/>
      <family val="2"/>
      <charset val="238"/>
    </font>
    <font>
      <b/>
      <vertAlign val="superscript"/>
      <sz val="9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2">
    <xf numFmtId="0" fontId="0" fillId="0" borderId="0" xfId="0"/>
    <xf numFmtId="0" fontId="6" fillId="2" borderId="0" xfId="1" applyFont="1" applyFill="1" applyProtection="1">
      <protection hidden="1"/>
    </xf>
    <xf numFmtId="0" fontId="6" fillId="2" borderId="0" xfId="1" applyFont="1" applyFill="1" applyAlignment="1" applyProtection="1">
      <alignment horizontal="center"/>
      <protection hidden="1"/>
    </xf>
    <xf numFmtId="0" fontId="8" fillId="2" borderId="0" xfId="1" applyFont="1" applyFill="1" applyProtection="1">
      <protection hidden="1"/>
    </xf>
    <xf numFmtId="0" fontId="5" fillId="2" borderId="0" xfId="1" applyFont="1" applyFill="1" applyProtection="1">
      <protection hidden="1"/>
    </xf>
    <xf numFmtId="0" fontId="9" fillId="2" borderId="0" xfId="1" applyFont="1" applyFill="1" applyProtection="1">
      <protection hidden="1"/>
    </xf>
    <xf numFmtId="0" fontId="7" fillId="2" borderId="0" xfId="1" applyFont="1" applyFill="1" applyProtection="1">
      <protection hidden="1"/>
    </xf>
    <xf numFmtId="0" fontId="7" fillId="2" borderId="0" xfId="1" applyFont="1" applyFill="1" applyAlignment="1" applyProtection="1">
      <alignment vertical="top"/>
      <protection hidden="1"/>
    </xf>
    <xf numFmtId="0" fontId="6" fillId="2" borderId="0" xfId="1" applyFont="1" applyFill="1" applyAlignment="1" applyProtection="1">
      <alignment horizontal="right"/>
      <protection hidden="1"/>
    </xf>
    <xf numFmtId="0" fontId="6" fillId="2" borderId="0" xfId="1" applyFont="1" applyFill="1" applyAlignment="1" applyProtection="1">
      <alignment wrapText="1"/>
      <protection hidden="1"/>
    </xf>
    <xf numFmtId="0" fontId="10" fillId="2" borderId="0" xfId="1" applyFont="1" applyFill="1" applyAlignment="1" applyProtection="1">
      <alignment vertical="center" wrapText="1"/>
      <protection hidden="1"/>
    </xf>
    <xf numFmtId="0" fontId="8" fillId="2" borderId="0" xfId="1" applyFont="1" applyFill="1" applyAlignment="1" applyProtection="1">
      <alignment horizontal="center"/>
      <protection hidden="1"/>
    </xf>
    <xf numFmtId="4" fontId="8" fillId="2" borderId="0" xfId="1" applyNumberFormat="1" applyFont="1" applyFill="1" applyProtection="1">
      <protection hidden="1"/>
    </xf>
    <xf numFmtId="4" fontId="5" fillId="2" borderId="0" xfId="1" applyNumberFormat="1" applyFont="1" applyFill="1" applyProtection="1">
      <protection hidden="1"/>
    </xf>
    <xf numFmtId="0" fontId="10" fillId="2" borderId="0" xfId="1" applyFont="1" applyFill="1" applyAlignment="1" applyProtection="1">
      <alignment vertical="center"/>
      <protection hidden="1"/>
    </xf>
    <xf numFmtId="3" fontId="10" fillId="2" borderId="0" xfId="1" applyNumberFormat="1" applyFont="1" applyFill="1" applyAlignment="1" applyProtection="1">
      <alignment wrapText="1"/>
      <protection hidden="1"/>
    </xf>
    <xf numFmtId="0" fontId="8" fillId="2" borderId="0" xfId="1" applyFont="1" applyFill="1" applyAlignment="1" applyProtection="1">
      <alignment vertical="center"/>
      <protection hidden="1"/>
    </xf>
    <xf numFmtId="0" fontId="7" fillId="2" borderId="0" xfId="1" applyFont="1" applyFill="1" applyAlignment="1" applyProtection="1">
      <alignment horizontal="left" vertical="top"/>
      <protection hidden="1"/>
    </xf>
    <xf numFmtId="0" fontId="5" fillId="2" borderId="0" xfId="1" applyFont="1" applyFill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6" fillId="2" borderId="0" xfId="0" quotePrefix="1" applyFont="1" applyFill="1" applyProtection="1"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 vertical="top"/>
      <protection hidden="1"/>
    </xf>
    <xf numFmtId="0" fontId="8" fillId="2" borderId="0" xfId="1" applyFont="1" applyFill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8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 wrapText="1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8" fillId="2" borderId="0" xfId="0" applyFont="1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7" fillId="2" borderId="0" xfId="1" applyFont="1" applyFill="1" applyAlignment="1" applyProtection="1">
      <alignment horizontal="right" vertical="top"/>
      <protection hidden="1"/>
    </xf>
    <xf numFmtId="0" fontId="6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8" fillId="2" borderId="0" xfId="2" applyFont="1" applyFill="1" applyProtection="1">
      <protection hidden="1"/>
    </xf>
    <xf numFmtId="0" fontId="9" fillId="2" borderId="0" xfId="2" applyFont="1" applyFill="1" applyProtection="1">
      <protection hidden="1"/>
    </xf>
    <xf numFmtId="0" fontId="6" fillId="2" borderId="0" xfId="2" applyFont="1" applyFill="1" applyAlignment="1" applyProtection="1">
      <alignment horizontal="left"/>
      <protection hidden="1"/>
    </xf>
    <xf numFmtId="0" fontId="9" fillId="2" borderId="0" xfId="2" applyFont="1" applyFill="1" applyAlignment="1" applyProtection="1">
      <alignment horizontal="left"/>
      <protection hidden="1"/>
    </xf>
    <xf numFmtId="0" fontId="10" fillId="2" borderId="1" xfId="2" applyFont="1" applyFill="1" applyBorder="1" applyAlignment="1" applyProtection="1">
      <alignment vertical="center"/>
      <protection hidden="1"/>
    </xf>
    <xf numFmtId="0" fontId="10" fillId="2" borderId="1" xfId="2" applyFont="1" applyFill="1" applyBorder="1" applyAlignment="1" applyProtection="1">
      <alignment horizontal="center" vertical="top"/>
      <protection hidden="1"/>
    </xf>
    <xf numFmtId="0" fontId="14" fillId="2" borderId="0" xfId="2" applyFont="1" applyFill="1" applyAlignment="1" applyProtection="1">
      <alignment vertical="top"/>
      <protection hidden="1"/>
    </xf>
    <xf numFmtId="0" fontId="8" fillId="2" borderId="0" xfId="2" applyFont="1" applyFill="1" applyAlignment="1" applyProtection="1">
      <alignment horizontal="left" wrapText="1"/>
      <protection hidden="1"/>
    </xf>
    <xf numFmtId="4" fontId="9" fillId="2" borderId="0" xfId="2" applyNumberFormat="1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right"/>
      <protection hidden="1"/>
    </xf>
    <xf numFmtId="0" fontId="7" fillId="2" borderId="0" xfId="2" applyFont="1" applyFill="1" applyProtection="1">
      <protection hidden="1"/>
    </xf>
    <xf numFmtId="0" fontId="6" fillId="0" borderId="0" xfId="2" applyFont="1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vertical="center"/>
    </xf>
    <xf numFmtId="0" fontId="0" fillId="2" borderId="0" xfId="0" applyFill="1" applyProtection="1">
      <protection hidden="1"/>
    </xf>
    <xf numFmtId="0" fontId="15" fillId="2" borderId="0" xfId="2" applyFont="1" applyFill="1" applyAlignment="1" applyProtection="1">
      <alignment horizontal="left"/>
      <protection hidden="1"/>
    </xf>
    <xf numFmtId="0" fontId="6" fillId="3" borderId="0" xfId="2" applyFont="1" applyFill="1" applyProtection="1">
      <protection locked="0" hidden="1"/>
    </xf>
    <xf numFmtId="0" fontId="17" fillId="2" borderId="0" xfId="0" applyFont="1" applyFill="1" applyAlignment="1" applyProtection="1">
      <alignment horizontal="left" vertical="top"/>
      <protection hidden="1"/>
    </xf>
    <xf numFmtId="0" fontId="17" fillId="2" borderId="0" xfId="0" applyFont="1" applyFill="1" applyProtection="1">
      <protection hidden="1"/>
    </xf>
    <xf numFmtId="0" fontId="17" fillId="2" borderId="0" xfId="0" quotePrefix="1" applyFont="1" applyFill="1" applyProtection="1">
      <protection hidden="1"/>
    </xf>
    <xf numFmtId="0" fontId="17" fillId="2" borderId="7" xfId="0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17" fillId="2" borderId="2" xfId="0" applyFont="1" applyFill="1" applyBorder="1" applyProtection="1">
      <protection hidden="1"/>
    </xf>
    <xf numFmtId="0" fontId="17" fillId="2" borderId="0" xfId="0" applyFont="1" applyFill="1" applyAlignment="1" applyProtection="1">
      <alignment wrapText="1"/>
      <protection hidden="1"/>
    </xf>
    <xf numFmtId="0" fontId="17" fillId="2" borderId="2" xfId="0" applyFont="1" applyFill="1" applyBorder="1" applyAlignment="1" applyProtection="1">
      <alignment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2" borderId="0" xfId="0" applyFont="1" applyFill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3" borderId="0" xfId="0" applyFont="1" applyFill="1" applyAlignment="1" applyProtection="1">
      <alignment vertical="top"/>
      <protection hidden="1"/>
    </xf>
    <xf numFmtId="0" fontId="17" fillId="3" borderId="0" xfId="0" applyFont="1" applyFill="1" applyProtection="1">
      <protection hidden="1"/>
    </xf>
    <xf numFmtId="0" fontId="17" fillId="2" borderId="0" xfId="1" applyFont="1" applyFill="1" applyProtection="1">
      <protection hidden="1"/>
    </xf>
    <xf numFmtId="0" fontId="17" fillId="2" borderId="0" xfId="2" applyFont="1" applyFill="1" applyAlignment="1" applyProtection="1">
      <alignment horizontal="left"/>
      <protection hidden="1"/>
    </xf>
    <xf numFmtId="0" fontId="17" fillId="2" borderId="0" xfId="2" applyFont="1" applyFill="1" applyProtection="1">
      <protection hidden="1"/>
    </xf>
    <xf numFmtId="0" fontId="17" fillId="2" borderId="0" xfId="2" quotePrefix="1" applyFont="1" applyFill="1" applyAlignment="1" applyProtection="1">
      <alignment horizontal="left"/>
      <protection hidden="1"/>
    </xf>
    <xf numFmtId="0" fontId="17" fillId="2" borderId="0" xfId="2" applyFont="1" applyFill="1" applyAlignment="1" applyProtection="1">
      <alignment horizontal="center" vertical="center" wrapText="1"/>
      <protection hidden="1"/>
    </xf>
    <xf numFmtId="0" fontId="17" fillId="2" borderId="0" xfId="2" applyFont="1" applyFill="1" applyAlignment="1" applyProtection="1">
      <alignment horizontal="center" vertical="top"/>
      <protection hidden="1"/>
    </xf>
    <xf numFmtId="0" fontId="17" fillId="2" borderId="0" xfId="2" applyFont="1" applyFill="1" applyAlignment="1" applyProtection="1">
      <alignment horizontal="center"/>
      <protection hidden="1"/>
    </xf>
    <xf numFmtId="0" fontId="17" fillId="2" borderId="0" xfId="2" applyFont="1" applyFill="1" applyAlignment="1" applyProtection="1">
      <alignment wrapText="1"/>
      <protection hidden="1"/>
    </xf>
    <xf numFmtId="0" fontId="17" fillId="2" borderId="0" xfId="2" applyFont="1" applyFill="1" applyAlignment="1" applyProtection="1">
      <alignment horizontal="center" wrapText="1"/>
      <protection hidden="1"/>
    </xf>
    <xf numFmtId="0" fontId="6" fillId="2" borderId="0" xfId="3" applyFont="1" applyFill="1" applyProtection="1">
      <protection hidden="1"/>
    </xf>
    <xf numFmtId="0" fontId="6" fillId="2" borderId="0" xfId="3" applyFont="1" applyFill="1" applyAlignment="1" applyProtection="1">
      <alignment horizontal="center"/>
      <protection hidden="1"/>
    </xf>
    <xf numFmtId="0" fontId="5" fillId="2" borderId="0" xfId="3" applyFont="1" applyFill="1" applyProtection="1"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0" fontId="7" fillId="2" borderId="0" xfId="3" applyFont="1" applyFill="1" applyProtection="1">
      <protection hidden="1"/>
    </xf>
    <xf numFmtId="0" fontId="6" fillId="2" borderId="0" xfId="3" applyFont="1" applyFill="1" applyAlignment="1" applyProtection="1">
      <alignment horizontal="right"/>
      <protection hidden="1"/>
    </xf>
    <xf numFmtId="0" fontId="8" fillId="2" borderId="0" xfId="3" applyFont="1" applyFill="1" applyAlignment="1" applyProtection="1">
      <alignment horizontal="center"/>
      <protection hidden="1"/>
    </xf>
    <xf numFmtId="4" fontId="8" fillId="2" borderId="0" xfId="3" applyNumberFormat="1" applyFont="1" applyFill="1" applyProtection="1">
      <protection hidden="1"/>
    </xf>
    <xf numFmtId="4" fontId="5" fillId="2" borderId="0" xfId="3" applyNumberFormat="1" applyFont="1" applyFill="1" applyProtection="1">
      <protection hidden="1"/>
    </xf>
    <xf numFmtId="0" fontId="10" fillId="2" borderId="0" xfId="3" applyFont="1" applyFill="1" applyAlignment="1" applyProtection="1">
      <alignment vertical="center"/>
      <protection hidden="1"/>
    </xf>
    <xf numFmtId="3" fontId="10" fillId="2" borderId="0" xfId="3" applyNumberFormat="1" applyFont="1" applyFill="1" applyAlignment="1" applyProtection="1">
      <alignment wrapText="1"/>
      <protection hidden="1"/>
    </xf>
    <xf numFmtId="0" fontId="10" fillId="2" borderId="0" xfId="3" applyFont="1" applyFill="1" applyAlignment="1" applyProtection="1">
      <alignment vertical="center" wrapText="1"/>
      <protection hidden="1"/>
    </xf>
    <xf numFmtId="0" fontId="8" fillId="2" borderId="0" xfId="3" applyFont="1" applyFill="1" applyAlignment="1" applyProtection="1">
      <alignment vertical="center"/>
      <protection hidden="1"/>
    </xf>
    <xf numFmtId="0" fontId="10" fillId="2" borderId="0" xfId="3" applyFont="1" applyFill="1" applyAlignment="1" applyProtection="1">
      <alignment vertical="top" wrapText="1"/>
      <protection hidden="1"/>
    </xf>
    <xf numFmtId="0" fontId="7" fillId="2" borderId="0" xfId="3" applyFont="1" applyFill="1" applyAlignment="1" applyProtection="1">
      <alignment horizontal="right" vertical="top"/>
      <protection hidden="1"/>
    </xf>
    <xf numFmtId="0" fontId="7" fillId="2" borderId="0" xfId="3" applyFont="1" applyFill="1" applyAlignment="1" applyProtection="1">
      <alignment vertical="top"/>
      <protection hidden="1"/>
    </xf>
    <xf numFmtId="0" fontId="5" fillId="2" borderId="0" xfId="3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0" fontId="17" fillId="2" borderId="0" xfId="2" applyFont="1" applyFill="1" applyAlignment="1" applyProtection="1">
      <alignment horizontal="left" vertical="center"/>
      <protection hidden="1"/>
    </xf>
    <xf numFmtId="0" fontId="6" fillId="2" borderId="0" xfId="2" applyFont="1" applyFill="1" applyAlignment="1" applyProtection="1">
      <alignment vertical="center"/>
      <protection hidden="1"/>
    </xf>
    <xf numFmtId="0" fontId="17" fillId="3" borderId="3" xfId="0" applyFont="1" applyFill="1" applyBorder="1" applyAlignment="1" applyProtection="1">
      <alignment horizontal="right"/>
      <protection locked="0"/>
    </xf>
    <xf numFmtId="0" fontId="17" fillId="3" borderId="4" xfId="0" applyFont="1" applyFill="1" applyBorder="1" applyAlignment="1" applyProtection="1">
      <alignment horizontal="right"/>
      <protection locked="0"/>
    </xf>
    <xf numFmtId="0" fontId="17" fillId="3" borderId="5" xfId="0" applyFont="1" applyFill="1" applyBorder="1" applyAlignment="1" applyProtection="1">
      <alignment horizontal="right"/>
      <protection locked="0"/>
    </xf>
    <xf numFmtId="0" fontId="17" fillId="2" borderId="0" xfId="1" quotePrefix="1" applyFont="1" applyFill="1" applyProtection="1">
      <protection hidden="1"/>
    </xf>
    <xf numFmtId="0" fontId="17" fillId="2" borderId="0" xfId="1" applyFont="1" applyFill="1" applyAlignment="1" applyProtection="1">
      <alignment vertical="top"/>
      <protection hidden="1"/>
    </xf>
    <xf numFmtId="0" fontId="17" fillId="2" borderId="0" xfId="1" applyFont="1" applyFill="1" applyAlignment="1" applyProtection="1">
      <alignment horizontal="left"/>
      <protection hidden="1"/>
    </xf>
    <xf numFmtId="0" fontId="19" fillId="2" borderId="0" xfId="1" applyFont="1" applyFill="1" applyProtection="1">
      <protection hidden="1"/>
    </xf>
    <xf numFmtId="0" fontId="19" fillId="2" borderId="7" xfId="1" applyFont="1" applyFill="1" applyBorder="1" applyProtection="1">
      <protection hidden="1"/>
    </xf>
    <xf numFmtId="0" fontId="17" fillId="2" borderId="0" xfId="1" applyFont="1" applyFill="1" applyAlignment="1" applyProtection="1">
      <alignment vertical="center"/>
      <protection hidden="1"/>
    </xf>
    <xf numFmtId="0" fontId="17" fillId="2" borderId="7" xfId="1" applyFont="1" applyFill="1" applyBorder="1" applyProtection="1">
      <protection hidden="1"/>
    </xf>
    <xf numFmtId="0" fontId="17" fillId="2" borderId="0" xfId="1" applyFont="1" applyFill="1" applyAlignment="1" applyProtection="1">
      <alignment wrapText="1"/>
      <protection hidden="1"/>
    </xf>
    <xf numFmtId="0" fontId="17" fillId="2" borderId="0" xfId="1" applyFont="1" applyFill="1" applyAlignment="1" applyProtection="1">
      <alignment vertical="top" wrapText="1"/>
      <protection hidden="1"/>
    </xf>
    <xf numFmtId="0" fontId="17" fillId="2" borderId="0" xfId="1" applyFont="1" applyFill="1" applyAlignment="1" applyProtection="1">
      <alignment horizontal="right"/>
      <protection hidden="1"/>
    </xf>
    <xf numFmtId="0" fontId="17" fillId="2" borderId="0" xfId="1" applyFont="1" applyFill="1" applyAlignment="1" applyProtection="1">
      <alignment horizontal="left" vertical="top"/>
      <protection hidden="1"/>
    </xf>
    <xf numFmtId="0" fontId="17" fillId="2" borderId="0" xfId="3" applyFont="1" applyFill="1" applyAlignment="1" applyProtection="1">
      <alignment horizontal="left" wrapText="1"/>
      <protection hidden="1"/>
    </xf>
    <xf numFmtId="0" fontId="17" fillId="2" borderId="0" xfId="3" quotePrefix="1" applyFont="1" applyFill="1" applyProtection="1">
      <protection hidden="1"/>
    </xf>
    <xf numFmtId="0" fontId="17" fillId="2" borderId="0" xfId="3" applyFont="1" applyFill="1" applyAlignment="1" applyProtection="1">
      <alignment vertical="top"/>
      <protection hidden="1"/>
    </xf>
    <xf numFmtId="0" fontId="17" fillId="2" borderId="0" xfId="3" applyFont="1" applyFill="1" applyProtection="1">
      <protection hidden="1"/>
    </xf>
    <xf numFmtId="0" fontId="17" fillId="2" borderId="7" xfId="3" applyFont="1" applyFill="1" applyBorder="1" applyProtection="1">
      <protection hidden="1"/>
    </xf>
    <xf numFmtId="0" fontId="17" fillId="2" borderId="0" xfId="3" applyFont="1" applyFill="1" applyAlignment="1" applyProtection="1">
      <alignment wrapText="1"/>
      <protection hidden="1"/>
    </xf>
    <xf numFmtId="0" fontId="17" fillId="2" borderId="0" xfId="3" applyFont="1" applyFill="1" applyAlignment="1" applyProtection="1">
      <alignment vertical="top" wrapText="1"/>
      <protection hidden="1"/>
    </xf>
    <xf numFmtId="0" fontId="17" fillId="2" borderId="0" xfId="3" applyFont="1" applyFill="1" applyAlignment="1" applyProtection="1">
      <alignment horizontal="right"/>
      <protection hidden="1"/>
    </xf>
    <xf numFmtId="0" fontId="19" fillId="2" borderId="0" xfId="3" applyFont="1" applyFill="1" applyProtection="1">
      <protection hidden="1"/>
    </xf>
    <xf numFmtId="0" fontId="17" fillId="0" borderId="0" xfId="3" applyFont="1" applyProtection="1">
      <protection hidden="1"/>
    </xf>
    <xf numFmtId="0" fontId="17" fillId="2" borderId="0" xfId="3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17" fillId="2" borderId="0" xfId="4" applyFont="1" applyFill="1" applyAlignment="1" applyProtection="1">
      <alignment horizontal="left" wrapText="1"/>
      <protection hidden="1"/>
    </xf>
    <xf numFmtId="0" fontId="17" fillId="2" borderId="0" xfId="4" applyFont="1" applyFill="1" applyProtection="1">
      <protection hidden="1"/>
    </xf>
    <xf numFmtId="0" fontId="17" fillId="2" borderId="0" xfId="4" applyFont="1" applyFill="1" applyAlignment="1" applyProtection="1">
      <alignment wrapText="1"/>
      <protection hidden="1"/>
    </xf>
    <xf numFmtId="0" fontId="17" fillId="2" borderId="7" xfId="4" applyFont="1" applyFill="1" applyBorder="1" applyProtection="1">
      <protection hidden="1"/>
    </xf>
    <xf numFmtId="0" fontId="17" fillId="2" borderId="0" xfId="4" applyFont="1" applyFill="1" applyAlignment="1" applyProtection="1">
      <alignment vertical="top" wrapText="1"/>
      <protection hidden="1"/>
    </xf>
    <xf numFmtId="0" fontId="17" fillId="0" borderId="0" xfId="4" applyFont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7" fillId="2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 vertical="center"/>
      <protection hidden="1"/>
    </xf>
    <xf numFmtId="2" fontId="6" fillId="2" borderId="0" xfId="0" applyNumberFormat="1" applyFont="1" applyFill="1" applyAlignment="1" applyProtection="1">
      <alignment horizontal="center"/>
      <protection hidden="1"/>
    </xf>
    <xf numFmtId="0" fontId="10" fillId="2" borderId="0" xfId="4" applyFont="1" applyFill="1" applyAlignment="1" applyProtection="1">
      <alignment horizontal="left" vertical="top" wrapText="1"/>
      <protection hidden="1"/>
    </xf>
    <xf numFmtId="0" fontId="19" fillId="2" borderId="0" xfId="4" applyFont="1" applyFill="1" applyProtection="1">
      <protection hidden="1"/>
    </xf>
    <xf numFmtId="0" fontId="6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6" fillId="0" borderId="0" xfId="3" applyFont="1" applyProtection="1">
      <protection hidden="1"/>
    </xf>
    <xf numFmtId="0" fontId="19" fillId="2" borderId="7" xfId="3" applyFont="1" applyFill="1" applyBorder="1" applyProtection="1">
      <protection hidden="1"/>
    </xf>
    <xf numFmtId="0" fontId="19" fillId="2" borderId="1" xfId="3" applyFont="1" applyFill="1" applyBorder="1" applyAlignment="1" applyProtection="1">
      <alignment horizontal="right"/>
      <protection locked="0"/>
    </xf>
    <xf numFmtId="0" fontId="17" fillId="2" borderId="1" xfId="3" applyFont="1" applyFill="1" applyBorder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0" xfId="1" applyFont="1" applyFill="1" applyAlignment="1" applyProtection="1">
      <alignment horizontal="left" vertical="top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17" fillId="2" borderId="0" xfId="3" applyFont="1" applyFill="1" applyAlignment="1" applyProtection="1">
      <alignment horizontal="left" vertical="top"/>
      <protection locked="0"/>
    </xf>
    <xf numFmtId="0" fontId="17" fillId="2" borderId="0" xfId="3" applyFont="1" applyFill="1" applyAlignment="1" applyProtection="1">
      <alignment horizontal="right" vertical="top"/>
      <protection locked="0"/>
    </xf>
    <xf numFmtId="0" fontId="17" fillId="2" borderId="0" xfId="3" applyFont="1" applyFill="1" applyAlignment="1" applyProtection="1">
      <alignment horizontal="center"/>
      <protection hidden="1"/>
    </xf>
    <xf numFmtId="0" fontId="7" fillId="2" borderId="0" xfId="3" applyFont="1" applyFill="1" applyAlignment="1" applyProtection="1">
      <alignment horizontal="center" wrapText="1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7" fillId="2" borderId="1" xfId="3" applyFont="1" applyFill="1" applyBorder="1" applyAlignment="1" applyProtection="1">
      <alignment horizontal="left" vertical="top"/>
      <protection hidden="1"/>
    </xf>
    <xf numFmtId="0" fontId="17" fillId="2" borderId="1" xfId="3" applyFont="1" applyFill="1" applyBorder="1" applyAlignment="1" applyProtection="1">
      <alignment horizontal="center"/>
      <protection locked="0"/>
    </xf>
    <xf numFmtId="4" fontId="17" fillId="2" borderId="1" xfId="3" applyNumberFormat="1" applyFont="1" applyFill="1" applyBorder="1" applyAlignment="1" applyProtection="1">
      <alignment horizontal="center" vertical="center"/>
      <protection hidden="1"/>
    </xf>
    <xf numFmtId="0" fontId="17" fillId="2" borderId="1" xfId="3" applyFont="1" applyFill="1" applyBorder="1" applyAlignment="1" applyProtection="1">
      <alignment horizontal="center"/>
      <protection hidden="1"/>
    </xf>
    <xf numFmtId="0" fontId="17" fillId="2" borderId="1" xfId="3" applyFont="1" applyFill="1" applyBorder="1" applyAlignment="1" applyProtection="1">
      <alignment horizontal="left" vertical="top" wrapText="1"/>
      <protection locked="0"/>
    </xf>
    <xf numFmtId="0" fontId="17" fillId="2" borderId="0" xfId="3" applyFont="1" applyFill="1" applyAlignment="1" applyProtection="1">
      <alignment horizontal="left" vertical="top" wrapText="1"/>
      <protection locked="0"/>
    </xf>
    <xf numFmtId="0" fontId="9" fillId="0" borderId="6" xfId="3" applyFont="1" applyBorder="1" applyAlignment="1" applyProtection="1">
      <alignment horizontal="left"/>
      <protection hidden="1"/>
    </xf>
    <xf numFmtId="0" fontId="7" fillId="2" borderId="1" xfId="3" applyFont="1" applyFill="1" applyBorder="1" applyAlignment="1" applyProtection="1">
      <alignment horizontal="center" vertical="top"/>
      <protection hidden="1"/>
    </xf>
    <xf numFmtId="0" fontId="17" fillId="2" borderId="1" xfId="3" applyFont="1" applyFill="1" applyBorder="1" applyAlignment="1" applyProtection="1">
      <alignment horizontal="center" vertical="center" wrapText="1"/>
      <protection hidden="1"/>
    </xf>
    <xf numFmtId="0" fontId="17" fillId="2" borderId="0" xfId="3" applyFont="1" applyFill="1" applyAlignment="1" applyProtection="1">
      <alignment horizontal="left"/>
      <protection hidden="1"/>
    </xf>
    <xf numFmtId="0" fontId="6" fillId="2" borderId="0" xfId="3" applyFont="1" applyFill="1" applyAlignment="1" applyProtection="1">
      <alignment horizontal="left" vertical="top"/>
      <protection locked="0"/>
    </xf>
    <xf numFmtId="0" fontId="17" fillId="2" borderId="1" xfId="3" applyFont="1" applyFill="1" applyBorder="1" applyAlignment="1" applyProtection="1">
      <alignment horizontal="right"/>
      <protection locked="0"/>
    </xf>
    <xf numFmtId="0" fontId="17" fillId="2" borderId="0" xfId="3" applyFont="1" applyFill="1" applyAlignment="1" applyProtection="1">
      <alignment horizontal="left" vertical="top"/>
      <protection hidden="1"/>
    </xf>
    <xf numFmtId="2" fontId="17" fillId="2" borderId="1" xfId="3" applyNumberFormat="1" applyFont="1" applyFill="1" applyBorder="1" applyAlignment="1" applyProtection="1">
      <alignment horizontal="right"/>
      <protection hidden="1"/>
    </xf>
    <xf numFmtId="0" fontId="5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Alignment="1" applyProtection="1">
      <alignment horizontal="center"/>
      <protection hidden="1"/>
    </xf>
    <xf numFmtId="0" fontId="23" fillId="2" borderId="0" xfId="3" applyFont="1" applyFill="1" applyAlignment="1" applyProtection="1">
      <alignment horizontal="center" vertical="top"/>
      <protection hidden="1"/>
    </xf>
    <xf numFmtId="0" fontId="7" fillId="2" borderId="0" xfId="3" applyFont="1" applyFill="1" applyAlignment="1" applyProtection="1">
      <alignment horizontal="left" vertical="top" wrapText="1"/>
      <protection hidden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2" borderId="0" xfId="3" applyFont="1" applyFill="1" applyAlignment="1" applyProtection="1">
      <alignment horizontal="center" vertical="top"/>
      <protection hidden="1"/>
    </xf>
    <xf numFmtId="0" fontId="17" fillId="2" borderId="0" xfId="3" applyFont="1" applyFill="1" applyAlignment="1" applyProtection="1">
      <alignment horizontal="left" wrapText="1"/>
      <protection hidden="1"/>
    </xf>
    <xf numFmtId="0" fontId="7" fillId="0" borderId="0" xfId="3" applyFont="1" applyAlignment="1" applyProtection="1">
      <alignment horizontal="left" wrapText="1"/>
      <protection hidden="1"/>
    </xf>
    <xf numFmtId="0" fontId="17" fillId="2" borderId="0" xfId="3" applyFont="1" applyFill="1" applyAlignment="1" applyProtection="1">
      <alignment horizontal="left" vertical="top" wrapText="1"/>
      <protection hidden="1"/>
    </xf>
    <xf numFmtId="0" fontId="17" fillId="2" borderId="1" xfId="4" applyFont="1" applyFill="1" applyBorder="1" applyAlignment="1" applyProtection="1">
      <alignment horizontal="right"/>
      <protection hidden="1"/>
    </xf>
    <xf numFmtId="0" fontId="19" fillId="2" borderId="1" xfId="4" applyFont="1" applyFill="1" applyBorder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0" fontId="17" fillId="2" borderId="0" xfId="4" applyFont="1" applyFill="1" applyAlignment="1" applyProtection="1">
      <alignment horizontal="left" wrapText="1"/>
      <protection hidden="1"/>
    </xf>
    <xf numFmtId="0" fontId="17" fillId="2" borderId="1" xfId="0" applyFont="1" applyFill="1" applyBorder="1" applyAlignment="1" applyProtection="1">
      <alignment horizontal="right"/>
      <protection locked="0"/>
    </xf>
    <xf numFmtId="0" fontId="17" fillId="2" borderId="0" xfId="0" applyFont="1" applyFill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left" vertical="top"/>
      <protection locked="0"/>
    </xf>
    <xf numFmtId="0" fontId="17" fillId="2" borderId="1" xfId="0" applyFont="1" applyFill="1" applyBorder="1" applyAlignment="1" applyProtection="1">
      <alignment horizontal="right" vertical="top"/>
      <protection locked="0"/>
    </xf>
    <xf numFmtId="0" fontId="17" fillId="2" borderId="0" xfId="0" applyFont="1" applyFill="1" applyAlignment="1" applyProtection="1">
      <alignment horizontal="left"/>
      <protection hidden="1"/>
    </xf>
    <xf numFmtId="2" fontId="17" fillId="2" borderId="1" xfId="4" applyNumberFormat="1" applyFont="1" applyFill="1" applyBorder="1" applyAlignment="1" applyProtection="1">
      <alignment horizontal="right"/>
      <protection hidden="1"/>
    </xf>
    <xf numFmtId="0" fontId="17" fillId="0" borderId="3" xfId="4" applyFont="1" applyBorder="1" applyAlignment="1" applyProtection="1">
      <alignment horizontal="right"/>
      <protection hidden="1"/>
    </xf>
    <xf numFmtId="0" fontId="17" fillId="0" borderId="4" xfId="4" applyFont="1" applyBorder="1" applyAlignment="1" applyProtection="1">
      <alignment horizontal="right"/>
      <protection hidden="1"/>
    </xf>
    <xf numFmtId="0" fontId="17" fillId="0" borderId="5" xfId="4" applyFont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 vertical="top" wrapText="1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7" fillId="2" borderId="1" xfId="4" applyFont="1" applyFill="1" applyBorder="1" applyAlignment="1" applyProtection="1">
      <alignment horizontal="right"/>
      <protection locked="0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19" fillId="2" borderId="0" xfId="4" applyFont="1" applyFill="1" applyAlignment="1" applyProtection="1">
      <alignment horizontal="left" wrapText="1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left" vertical="top" wrapText="1"/>
      <protection hidden="1"/>
    </xf>
    <xf numFmtId="0" fontId="17" fillId="2" borderId="8" xfId="0" applyFont="1" applyFill="1" applyBorder="1" applyAlignment="1" applyProtection="1">
      <alignment horizontal="center" vertical="top" wrapText="1"/>
      <protection locked="0"/>
    </xf>
    <xf numFmtId="0" fontId="17" fillId="2" borderId="6" xfId="0" applyFont="1" applyFill="1" applyBorder="1" applyAlignment="1" applyProtection="1">
      <alignment horizontal="center" vertical="top" wrapText="1"/>
      <protection locked="0"/>
    </xf>
    <xf numFmtId="0" fontId="17" fillId="2" borderId="9" xfId="0" applyFont="1" applyFill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 applyProtection="1">
      <alignment horizontal="center" vertical="top" wrapText="1"/>
      <protection locked="0"/>
    </xf>
    <xf numFmtId="0" fontId="17" fillId="2" borderId="0" xfId="0" applyFont="1" applyFill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2" borderId="10" xfId="0" applyFont="1" applyFill="1" applyBorder="1" applyAlignment="1" applyProtection="1">
      <alignment horizontal="center" vertical="top" wrapText="1"/>
      <protection locked="0"/>
    </xf>
    <xf numFmtId="0" fontId="17" fillId="2" borderId="11" xfId="0" applyFont="1" applyFill="1" applyBorder="1" applyAlignment="1" applyProtection="1">
      <alignment horizontal="center" vertical="top" wrapText="1"/>
      <protection locked="0"/>
    </xf>
    <xf numFmtId="0" fontId="17" fillId="2" borderId="12" xfId="0" applyFont="1" applyFill="1" applyBorder="1" applyAlignment="1" applyProtection="1">
      <alignment horizontal="center" vertical="top" wrapText="1"/>
      <protection locked="0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10" xfId="0" applyFont="1" applyFill="1" applyBorder="1" applyAlignment="1" applyProtection="1">
      <alignment horizontal="center"/>
      <protection hidden="1"/>
    </xf>
    <xf numFmtId="0" fontId="17" fillId="2" borderId="11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top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2" fontId="17" fillId="2" borderId="1" xfId="0" applyNumberFormat="1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left" vertical="top"/>
      <protection hidden="1"/>
    </xf>
    <xf numFmtId="0" fontId="17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0" xfId="4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17" fillId="2" borderId="0" xfId="0" applyFont="1" applyFill="1" applyAlignment="1" applyProtection="1">
      <alignment horizontal="left" wrapText="1"/>
      <protection hidden="1"/>
    </xf>
    <xf numFmtId="0" fontId="17" fillId="2" borderId="0" xfId="0" applyFont="1" applyFill="1" applyAlignment="1" applyProtection="1">
      <alignment horizontal="right" vertical="top"/>
      <protection locked="0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17" fillId="2" borderId="13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wrapText="1"/>
      <protection hidden="1"/>
    </xf>
    <xf numFmtId="0" fontId="17" fillId="2" borderId="8" xfId="0" applyFont="1" applyFill="1" applyBorder="1" applyAlignment="1" applyProtection="1">
      <alignment horizontal="center"/>
      <protection hidden="1"/>
    </xf>
    <xf numFmtId="0" fontId="17" fillId="2" borderId="6" xfId="0" applyFont="1" applyFill="1" applyBorder="1" applyAlignment="1" applyProtection="1">
      <alignment horizontal="center"/>
      <protection hidden="1"/>
    </xf>
    <xf numFmtId="0" fontId="17" fillId="2" borderId="9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9" fillId="2" borderId="1" xfId="4" applyFont="1" applyFill="1" applyBorder="1" applyAlignment="1" applyProtection="1">
      <alignment horizontal="right"/>
      <protection locked="0"/>
    </xf>
    <xf numFmtId="0" fontId="17" fillId="2" borderId="3" xfId="1" applyFont="1" applyFill="1" applyBorder="1" applyAlignment="1" applyProtection="1">
      <alignment horizontal="right"/>
      <protection locked="0"/>
    </xf>
    <xf numFmtId="0" fontId="17" fillId="2" borderId="4" xfId="1" applyFont="1" applyFill="1" applyBorder="1" applyAlignment="1" applyProtection="1">
      <alignment horizontal="right"/>
      <protection locked="0"/>
    </xf>
    <xf numFmtId="0" fontId="17" fillId="2" borderId="5" xfId="1" applyFont="1" applyFill="1" applyBorder="1" applyAlignment="1" applyProtection="1">
      <alignment horizontal="right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8" fillId="2" borderId="0" xfId="1" applyFont="1" applyFill="1" applyAlignment="1" applyProtection="1">
      <alignment horizontal="center"/>
      <protection hidden="1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left" wrapText="1"/>
      <protection hidden="1"/>
    </xf>
    <xf numFmtId="0" fontId="17" fillId="2" borderId="3" xfId="1" applyFont="1" applyFill="1" applyBorder="1" applyAlignment="1" applyProtection="1">
      <alignment horizontal="right"/>
      <protection hidden="1"/>
    </xf>
    <xf numFmtId="0" fontId="17" fillId="2" borderId="4" xfId="1" applyFont="1" applyFill="1" applyBorder="1" applyAlignment="1" applyProtection="1">
      <alignment horizontal="right"/>
      <protection hidden="1"/>
    </xf>
    <xf numFmtId="0" fontId="17" fillId="2" borderId="5" xfId="1" applyFont="1" applyFill="1" applyBorder="1" applyAlignment="1" applyProtection="1">
      <alignment horizontal="right"/>
      <protection hidden="1"/>
    </xf>
    <xf numFmtId="0" fontId="17" fillId="2" borderId="0" xfId="1" applyFont="1" applyFill="1" applyAlignment="1" applyProtection="1">
      <alignment horizontal="left" vertical="top" wrapText="1"/>
      <protection hidden="1"/>
    </xf>
    <xf numFmtId="0" fontId="17" fillId="2" borderId="0" xfId="1" applyFont="1" applyFill="1" applyAlignment="1" applyProtection="1">
      <alignment horizontal="left" vertical="top"/>
      <protection hidden="1"/>
    </xf>
    <xf numFmtId="0" fontId="17" fillId="2" borderId="0" xfId="1" applyFont="1" applyFill="1" applyAlignment="1" applyProtection="1">
      <alignment horizontal="left" vertical="top"/>
      <protection locked="0"/>
    </xf>
    <xf numFmtId="2" fontId="17" fillId="2" borderId="1" xfId="1" applyNumberFormat="1" applyFont="1" applyFill="1" applyBorder="1" applyAlignment="1" applyProtection="1">
      <alignment horizontal="right"/>
      <protection hidden="1"/>
    </xf>
    <xf numFmtId="0" fontId="17" fillId="2" borderId="0" xfId="1" applyFont="1" applyFill="1" applyAlignment="1" applyProtection="1">
      <alignment horizontal="left"/>
      <protection hidden="1"/>
    </xf>
    <xf numFmtId="0" fontId="19" fillId="2" borderId="3" xfId="1" applyFont="1" applyFill="1" applyBorder="1" applyAlignment="1" applyProtection="1">
      <alignment horizontal="right"/>
      <protection hidden="1"/>
    </xf>
    <xf numFmtId="0" fontId="19" fillId="2" borderId="4" xfId="1" applyFont="1" applyFill="1" applyBorder="1" applyAlignment="1" applyProtection="1">
      <alignment horizontal="right"/>
      <protection hidden="1"/>
    </xf>
    <xf numFmtId="0" fontId="19" fillId="2" borderId="5" xfId="1" applyFont="1" applyFill="1" applyBorder="1" applyAlignment="1" applyProtection="1">
      <alignment horizontal="right"/>
      <protection hidden="1"/>
    </xf>
    <xf numFmtId="0" fontId="17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hidden="1"/>
    </xf>
    <xf numFmtId="0" fontId="10" fillId="2" borderId="3" xfId="1" applyFont="1" applyFill="1" applyBorder="1" applyAlignment="1" applyProtection="1">
      <alignment horizontal="center" vertical="center" wrapText="1"/>
      <protection hidden="1"/>
    </xf>
    <xf numFmtId="0" fontId="10" fillId="2" borderId="4" xfId="1" applyFont="1" applyFill="1" applyBorder="1" applyAlignment="1" applyProtection="1">
      <alignment horizontal="center" vertical="center" wrapText="1"/>
      <protection hidden="1"/>
    </xf>
    <xf numFmtId="0" fontId="10" fillId="2" borderId="5" xfId="1" applyFont="1" applyFill="1" applyBorder="1" applyAlignment="1" applyProtection="1">
      <alignment horizontal="center" vertical="center" wrapText="1"/>
      <protection hidden="1"/>
    </xf>
    <xf numFmtId="0" fontId="10" fillId="2" borderId="1" xfId="1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alignment horizontal="center" vertical="top"/>
      <protection hidden="1"/>
    </xf>
    <xf numFmtId="4" fontId="17" fillId="2" borderId="3" xfId="1" applyNumberFormat="1" applyFont="1" applyFill="1" applyBorder="1" applyAlignment="1" applyProtection="1">
      <alignment horizontal="center" vertical="center"/>
      <protection hidden="1"/>
    </xf>
    <xf numFmtId="4" fontId="17" fillId="2" borderId="4" xfId="1" applyNumberFormat="1" applyFont="1" applyFill="1" applyBorder="1" applyAlignment="1" applyProtection="1">
      <alignment horizontal="center" vertical="center"/>
      <protection hidden="1"/>
    </xf>
    <xf numFmtId="4" fontId="17" fillId="2" borderId="5" xfId="1" applyNumberFormat="1" applyFont="1" applyFill="1" applyBorder="1" applyAlignment="1" applyProtection="1">
      <alignment horizontal="center" vertical="center"/>
      <protection hidden="1"/>
    </xf>
    <xf numFmtId="0" fontId="17" fillId="2" borderId="3" xfId="1" applyFont="1" applyFill="1" applyBorder="1" applyAlignment="1" applyProtection="1">
      <alignment horizontal="left" vertical="top"/>
      <protection hidden="1"/>
    </xf>
    <xf numFmtId="0" fontId="17" fillId="2" borderId="4" xfId="1" applyFont="1" applyFill="1" applyBorder="1" applyAlignment="1" applyProtection="1">
      <alignment horizontal="left" vertical="top"/>
      <protection hidden="1"/>
    </xf>
    <xf numFmtId="0" fontId="17" fillId="2" borderId="5" xfId="1" applyFont="1" applyFill="1" applyBorder="1" applyAlignment="1" applyProtection="1">
      <alignment horizontal="left" vertical="top"/>
      <protection hidden="1"/>
    </xf>
    <xf numFmtId="0" fontId="17" fillId="2" borderId="1" xfId="1" applyFont="1" applyFill="1" applyBorder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right" vertical="top"/>
      <protection locked="0"/>
    </xf>
    <xf numFmtId="0" fontId="7" fillId="2" borderId="0" xfId="1" applyFont="1" applyFill="1" applyAlignment="1" applyProtection="1">
      <alignment horizontal="center" wrapText="1"/>
      <protection hidden="1"/>
    </xf>
    <xf numFmtId="0" fontId="17" fillId="2" borderId="0" xfId="1" applyFont="1" applyFill="1" applyAlignment="1" applyProtection="1">
      <alignment horizontal="left" vertical="top" wrapText="1"/>
      <protection locked="0"/>
    </xf>
    <xf numFmtId="0" fontId="9" fillId="2" borderId="0" xfId="1" applyFont="1" applyFill="1" applyAlignment="1" applyProtection="1">
      <alignment horizontal="center"/>
      <protection hidden="1"/>
    </xf>
    <xf numFmtId="2" fontId="17" fillId="3" borderId="3" xfId="0" applyNumberFormat="1" applyFont="1" applyFill="1" applyBorder="1" applyAlignment="1" applyProtection="1">
      <alignment horizontal="right"/>
      <protection locked="0"/>
    </xf>
    <xf numFmtId="2" fontId="17" fillId="3" borderId="4" xfId="0" applyNumberFormat="1" applyFont="1" applyFill="1" applyBorder="1" applyAlignment="1" applyProtection="1">
      <alignment horizontal="right"/>
      <protection locked="0"/>
    </xf>
    <xf numFmtId="2" fontId="17" fillId="3" borderId="5" xfId="0" applyNumberFormat="1" applyFont="1" applyFill="1" applyBorder="1" applyAlignment="1" applyProtection="1">
      <alignment horizontal="right"/>
      <protection locked="0"/>
    </xf>
    <xf numFmtId="0" fontId="17" fillId="3" borderId="1" xfId="0" applyFont="1" applyFill="1" applyBorder="1" applyAlignment="1" applyProtection="1">
      <alignment horizontal="right"/>
      <protection locked="0"/>
    </xf>
    <xf numFmtId="0" fontId="17" fillId="3" borderId="0" xfId="0" applyFont="1" applyFill="1" applyAlignment="1" applyProtection="1">
      <alignment horizontal="left" vertical="top"/>
      <protection locked="0"/>
    </xf>
    <xf numFmtId="14" fontId="17" fillId="2" borderId="0" xfId="0" applyNumberFormat="1" applyFont="1" applyFill="1" applyAlignment="1" applyProtection="1">
      <alignment horizontal="center" vertical="top"/>
      <protection locked="0"/>
    </xf>
    <xf numFmtId="14" fontId="17" fillId="3" borderId="0" xfId="0" applyNumberFormat="1" applyFont="1" applyFill="1" applyAlignment="1" applyProtection="1">
      <alignment horizontal="center" vertical="top"/>
      <protection locked="0"/>
    </xf>
    <xf numFmtId="0" fontId="17" fillId="2" borderId="0" xfId="1" applyFont="1" applyFill="1" applyAlignment="1" applyProtection="1">
      <alignment horizontal="right" vertical="top"/>
      <protection locked="0"/>
    </xf>
    <xf numFmtId="0" fontId="17" fillId="2" borderId="0" xfId="1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8" fillId="2" borderId="0" xfId="1" applyFont="1" applyFill="1" applyAlignment="1" applyProtection="1">
      <alignment horizontal="left" vertical="top"/>
      <protection locked="0"/>
    </xf>
    <xf numFmtId="2" fontId="17" fillId="3" borderId="3" xfId="0" applyNumberFormat="1" applyFont="1" applyFill="1" applyBorder="1" applyAlignment="1" applyProtection="1">
      <alignment horizontal="center"/>
      <protection locked="0"/>
    </xf>
    <xf numFmtId="2" fontId="17" fillId="3" borderId="4" xfId="0" applyNumberFormat="1" applyFont="1" applyFill="1" applyBorder="1" applyAlignment="1" applyProtection="1">
      <alignment horizontal="center"/>
      <protection locked="0"/>
    </xf>
    <xf numFmtId="2" fontId="17" fillId="3" borderId="5" xfId="0" applyNumberFormat="1" applyFont="1" applyFill="1" applyBorder="1" applyAlignment="1" applyProtection="1">
      <alignment horizontal="center"/>
      <protection locked="0"/>
    </xf>
    <xf numFmtId="2" fontId="19" fillId="2" borderId="1" xfId="0" applyNumberFormat="1" applyFont="1" applyFill="1" applyBorder="1" applyAlignment="1" applyProtection="1">
      <alignment horizontal="center"/>
      <protection hidden="1"/>
    </xf>
    <xf numFmtId="0" fontId="17" fillId="3" borderId="3" xfId="0" applyFont="1" applyFill="1" applyBorder="1" applyAlignment="1" applyProtection="1">
      <alignment horizontal="right"/>
      <protection locked="0"/>
    </xf>
    <xf numFmtId="0" fontId="17" fillId="3" borderId="4" xfId="0" applyFont="1" applyFill="1" applyBorder="1" applyAlignment="1" applyProtection="1">
      <alignment horizontal="right"/>
      <protection locked="0"/>
    </xf>
    <xf numFmtId="0" fontId="17" fillId="3" borderId="5" xfId="0" applyFont="1" applyFill="1" applyBorder="1" applyAlignment="1" applyProtection="1">
      <alignment horizontal="right"/>
      <protection locked="0"/>
    </xf>
    <xf numFmtId="0" fontId="19" fillId="2" borderId="3" xfId="0" applyFont="1" applyFill="1" applyBorder="1" applyAlignment="1" applyProtection="1">
      <alignment horizontal="right"/>
      <protection hidden="1"/>
    </xf>
    <xf numFmtId="0" fontId="19" fillId="2" borderId="4" xfId="0" applyFont="1" applyFill="1" applyBorder="1" applyAlignment="1" applyProtection="1">
      <alignment horizontal="right"/>
      <protection hidden="1"/>
    </xf>
    <xf numFmtId="0" fontId="19" fillId="2" borderId="5" xfId="0" applyFont="1" applyFill="1" applyBorder="1" applyAlignment="1" applyProtection="1">
      <alignment horizontal="right"/>
      <protection hidden="1"/>
    </xf>
    <xf numFmtId="0" fontId="17" fillId="2" borderId="8" xfId="0" applyFont="1" applyFill="1" applyBorder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center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horizontal="center" vertical="center" wrapText="1"/>
      <protection hidden="1"/>
    </xf>
    <xf numFmtId="0" fontId="17" fillId="2" borderId="3" xfId="0" applyFont="1" applyFill="1" applyBorder="1" applyAlignment="1" applyProtection="1">
      <alignment horizontal="center"/>
      <protection hidden="1"/>
    </xf>
    <xf numFmtId="0" fontId="17" fillId="2" borderId="4" xfId="0" applyFont="1" applyFill="1" applyBorder="1" applyAlignment="1" applyProtection="1">
      <alignment horizontal="center"/>
      <protection hidden="1"/>
    </xf>
    <xf numFmtId="0" fontId="17" fillId="2" borderId="5" xfId="0" applyFont="1" applyFill="1" applyBorder="1" applyAlignment="1" applyProtection="1">
      <alignment horizontal="center"/>
      <protection hidden="1"/>
    </xf>
    <xf numFmtId="0" fontId="19" fillId="3" borderId="3" xfId="0" applyFont="1" applyFill="1" applyBorder="1" applyAlignment="1" applyProtection="1">
      <alignment horizontal="center"/>
      <protection locked="0"/>
    </xf>
    <xf numFmtId="0" fontId="19" fillId="3" borderId="4" xfId="0" applyFont="1" applyFill="1" applyBorder="1" applyAlignment="1" applyProtection="1">
      <alignment horizontal="center"/>
      <protection locked="0"/>
    </xf>
    <xf numFmtId="0" fontId="19" fillId="3" borderId="5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/>
      <protection hidden="1"/>
    </xf>
    <xf numFmtId="2" fontId="19" fillId="3" borderId="3" xfId="0" applyNumberFormat="1" applyFont="1" applyFill="1" applyBorder="1" applyAlignment="1" applyProtection="1">
      <alignment horizontal="center"/>
      <protection locked="0"/>
    </xf>
    <xf numFmtId="2" fontId="19" fillId="3" borderId="4" xfId="0" applyNumberFormat="1" applyFont="1" applyFill="1" applyBorder="1" applyAlignment="1" applyProtection="1">
      <alignment horizontal="center"/>
      <protection locked="0"/>
    </xf>
    <xf numFmtId="2" fontId="19" fillId="3" borderId="5" xfId="0" applyNumberFormat="1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right"/>
      <protection locked="0"/>
    </xf>
    <xf numFmtId="0" fontId="17" fillId="2" borderId="4" xfId="0" applyFont="1" applyFill="1" applyBorder="1" applyAlignment="1" applyProtection="1">
      <alignment horizontal="right"/>
      <protection locked="0"/>
    </xf>
    <xf numFmtId="0" fontId="17" fillId="2" borderId="5" xfId="0" applyFont="1" applyFill="1" applyBorder="1" applyAlignment="1" applyProtection="1">
      <alignment horizontal="right"/>
      <protection locked="0"/>
    </xf>
    <xf numFmtId="2" fontId="17" fillId="2" borderId="3" xfId="0" applyNumberFormat="1" applyFont="1" applyFill="1" applyBorder="1" applyAlignment="1" applyProtection="1">
      <alignment horizontal="right"/>
      <protection hidden="1"/>
    </xf>
    <xf numFmtId="2" fontId="17" fillId="2" borderId="4" xfId="0" applyNumberFormat="1" applyFont="1" applyFill="1" applyBorder="1" applyAlignment="1" applyProtection="1">
      <alignment horizontal="right"/>
      <protection hidden="1"/>
    </xf>
    <xf numFmtId="2" fontId="17" fillId="2" borderId="5" xfId="0" applyNumberFormat="1" applyFont="1" applyFill="1" applyBorder="1" applyAlignment="1" applyProtection="1">
      <alignment horizontal="right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17" fillId="2" borderId="3" xfId="0" applyFont="1" applyFill="1" applyBorder="1" applyAlignment="1" applyProtection="1">
      <alignment horizontal="center" vertical="top"/>
      <protection hidden="1"/>
    </xf>
    <xf numFmtId="0" fontId="17" fillId="2" borderId="4" xfId="0" applyFont="1" applyFill="1" applyBorder="1" applyAlignment="1" applyProtection="1">
      <alignment horizontal="center" vertical="top"/>
      <protection hidden="1"/>
    </xf>
    <xf numFmtId="0" fontId="17" fillId="2" borderId="5" xfId="0" applyFont="1" applyFill="1" applyBorder="1" applyAlignment="1" applyProtection="1">
      <alignment horizontal="center" vertical="top"/>
      <protection hidden="1"/>
    </xf>
    <xf numFmtId="0" fontId="7" fillId="2" borderId="6" xfId="2" applyFont="1" applyFill="1" applyBorder="1" applyAlignment="1" applyProtection="1">
      <alignment horizontal="left" vertical="top" wrapText="1"/>
      <protection hidden="1"/>
    </xf>
    <xf numFmtId="0" fontId="17" fillId="3" borderId="1" xfId="2" applyFont="1" applyFill="1" applyBorder="1" applyAlignment="1" applyProtection="1">
      <alignment horizontal="center" vertical="top"/>
      <protection locked="0"/>
    </xf>
    <xf numFmtId="0" fontId="9" fillId="2" borderId="0" xfId="2" applyFont="1" applyFill="1" applyAlignment="1" applyProtection="1">
      <alignment horizontal="left" vertical="top" wrapText="1"/>
      <protection hidden="1"/>
    </xf>
    <xf numFmtId="0" fontId="8" fillId="2" borderId="0" xfId="2" applyFont="1" applyFill="1" applyAlignment="1" applyProtection="1">
      <alignment horizontal="right" vertical="top"/>
      <protection locked="0"/>
    </xf>
    <xf numFmtId="0" fontId="6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Alignment="1" applyProtection="1">
      <alignment horizontal="center" wrapText="1"/>
      <protection hidden="1"/>
    </xf>
    <xf numFmtId="0" fontId="17" fillId="2" borderId="1" xfId="2" applyFont="1" applyFill="1" applyBorder="1" applyAlignment="1" applyProtection="1">
      <alignment horizontal="center"/>
      <protection locked="0"/>
    </xf>
    <xf numFmtId="0" fontId="17" fillId="2" borderId="1" xfId="2" applyFont="1" applyFill="1" applyBorder="1" applyAlignment="1" applyProtection="1">
      <alignment horizontal="center"/>
      <protection hidden="1"/>
    </xf>
    <xf numFmtId="0" fontId="17" fillId="2" borderId="3" xfId="2" applyFont="1" applyFill="1" applyBorder="1" applyAlignment="1" applyProtection="1">
      <alignment horizontal="center"/>
      <protection hidden="1"/>
    </xf>
    <xf numFmtId="0" fontId="17" fillId="2" borderId="4" xfId="2" applyFont="1" applyFill="1" applyBorder="1" applyAlignment="1" applyProtection="1">
      <alignment horizontal="center"/>
      <protection hidden="1"/>
    </xf>
    <xf numFmtId="0" fontId="17" fillId="2" borderId="5" xfId="2" applyFont="1" applyFill="1" applyBorder="1" applyAlignment="1" applyProtection="1">
      <alignment horizontal="center"/>
      <protection hidden="1"/>
    </xf>
    <xf numFmtId="0" fontId="17" fillId="2" borderId="1" xfId="2" applyFont="1" applyFill="1" applyBorder="1" applyAlignment="1" applyProtection="1">
      <alignment horizontal="center" vertical="center"/>
      <protection hidden="1"/>
    </xf>
    <xf numFmtId="0" fontId="17" fillId="2" borderId="1" xfId="2" applyFont="1" applyFill="1" applyBorder="1" applyAlignment="1" applyProtection="1">
      <alignment horizontal="center" vertical="center" wrapText="1"/>
      <protection hidden="1"/>
    </xf>
    <xf numFmtId="0" fontId="19" fillId="2" borderId="1" xfId="2" applyFont="1" applyFill="1" applyBorder="1" applyAlignment="1" applyProtection="1">
      <alignment horizontal="center" vertical="top"/>
      <protection hidden="1"/>
    </xf>
    <xf numFmtId="0" fontId="6" fillId="2" borderId="1" xfId="2" applyFont="1" applyFill="1" applyBorder="1" applyAlignment="1" applyProtection="1">
      <alignment horizontal="center" vertical="top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17" fillId="2" borderId="0" xfId="2" applyFont="1" applyFill="1" applyAlignment="1" applyProtection="1">
      <alignment horizontal="left" vertical="top" wrapText="1"/>
      <protection hidden="1"/>
    </xf>
    <xf numFmtId="0" fontId="17" fillId="3" borderId="1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top"/>
      <protection hidden="1"/>
    </xf>
    <xf numFmtId="0" fontId="17" fillId="2" borderId="4" xfId="2" applyFont="1" applyFill="1" applyBorder="1" applyAlignment="1" applyProtection="1">
      <alignment horizontal="center" vertical="top"/>
      <protection hidden="1"/>
    </xf>
    <xf numFmtId="0" fontId="17" fillId="2" borderId="5" xfId="2" applyFont="1" applyFill="1" applyBorder="1" applyAlignment="1" applyProtection="1">
      <alignment horizontal="center" vertical="top"/>
      <protection hidden="1"/>
    </xf>
    <xf numFmtId="0" fontId="17" fillId="2" borderId="3" xfId="2" applyFont="1" applyFill="1" applyBorder="1" applyAlignment="1" applyProtection="1">
      <alignment horizontal="center" vertical="center" wrapText="1"/>
      <protection hidden="1"/>
    </xf>
    <xf numFmtId="0" fontId="17" fillId="2" borderId="4" xfId="2" applyFont="1" applyFill="1" applyBorder="1" applyAlignment="1" applyProtection="1">
      <alignment horizontal="center" vertical="center" wrapText="1"/>
      <protection hidden="1"/>
    </xf>
    <xf numFmtId="0" fontId="17" fillId="2" borderId="5" xfId="2" applyFont="1" applyFill="1" applyBorder="1" applyAlignment="1" applyProtection="1">
      <alignment horizontal="center" vertical="center" wrapText="1"/>
      <protection hidden="1"/>
    </xf>
    <xf numFmtId="0" fontId="17" fillId="3" borderId="1" xfId="2" applyFont="1" applyFill="1" applyBorder="1" applyAlignment="1" applyProtection="1">
      <alignment horizontal="center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hidden="1"/>
    </xf>
    <xf numFmtId="0" fontId="10" fillId="3" borderId="3" xfId="2" applyFont="1" applyFill="1" applyBorder="1" applyAlignment="1" applyProtection="1">
      <alignment horizontal="center" vertical="top"/>
      <protection locked="0"/>
    </xf>
    <xf numFmtId="0" fontId="10" fillId="3" borderId="4" xfId="2" applyFont="1" applyFill="1" applyBorder="1" applyAlignment="1" applyProtection="1">
      <alignment horizontal="center" vertical="top"/>
      <protection locked="0"/>
    </xf>
    <xf numFmtId="0" fontId="10" fillId="3" borderId="5" xfId="2" applyFont="1" applyFill="1" applyBorder="1" applyAlignment="1" applyProtection="1">
      <alignment horizontal="center" vertical="top"/>
      <protection locked="0"/>
    </xf>
    <xf numFmtId="0" fontId="10" fillId="3" borderId="1" xfId="2" applyFont="1" applyFill="1" applyBorder="1" applyAlignment="1" applyProtection="1">
      <alignment horizontal="center" vertical="top"/>
      <protection locked="0"/>
    </xf>
    <xf numFmtId="0" fontId="10" fillId="2" borderId="1" xfId="2" applyFont="1" applyFill="1" applyBorder="1" applyAlignment="1" applyProtection="1">
      <alignment horizontal="center" vertical="top"/>
      <protection locked="0"/>
    </xf>
    <xf numFmtId="0" fontId="10" fillId="2" borderId="3" xfId="2" applyFont="1" applyFill="1" applyBorder="1" applyAlignment="1" applyProtection="1">
      <alignment horizontal="center" vertical="top"/>
      <protection hidden="1"/>
    </xf>
    <xf numFmtId="0" fontId="10" fillId="2" borderId="4" xfId="2" applyFont="1" applyFill="1" applyBorder="1" applyAlignment="1" applyProtection="1">
      <alignment horizontal="center" vertical="top"/>
      <protection hidden="1"/>
    </xf>
    <xf numFmtId="0" fontId="10" fillId="2" borderId="5" xfId="2" applyFont="1" applyFill="1" applyBorder="1" applyAlignment="1" applyProtection="1">
      <alignment horizontal="center" vertical="top"/>
      <protection hidden="1"/>
    </xf>
    <xf numFmtId="0" fontId="19" fillId="2" borderId="3" xfId="2" applyFont="1" applyFill="1" applyBorder="1" applyAlignment="1" applyProtection="1">
      <alignment horizontal="center" vertical="top"/>
      <protection hidden="1"/>
    </xf>
    <xf numFmtId="0" fontId="19" fillId="2" borderId="4" xfId="2" applyFont="1" applyFill="1" applyBorder="1" applyAlignment="1" applyProtection="1">
      <alignment horizontal="center" vertical="top"/>
      <protection hidden="1"/>
    </xf>
    <xf numFmtId="0" fontId="6" fillId="2" borderId="3" xfId="2" applyFont="1" applyFill="1" applyBorder="1" applyAlignment="1" applyProtection="1">
      <alignment horizontal="center" vertical="top"/>
      <protection hidden="1"/>
    </xf>
    <xf numFmtId="0" fontId="6" fillId="2" borderId="4" xfId="2" applyFont="1" applyFill="1" applyBorder="1" applyAlignment="1" applyProtection="1">
      <alignment horizontal="center" vertical="top"/>
      <protection hidden="1"/>
    </xf>
    <xf numFmtId="0" fontId="6" fillId="2" borderId="5" xfId="2" applyFont="1" applyFill="1" applyBorder="1" applyAlignment="1" applyProtection="1">
      <alignment horizontal="center" vertical="top"/>
      <protection hidden="1"/>
    </xf>
    <xf numFmtId="2" fontId="10" fillId="2" borderId="3" xfId="2" applyNumberFormat="1" applyFont="1" applyFill="1" applyBorder="1" applyAlignment="1" applyProtection="1">
      <alignment horizontal="center" vertical="top"/>
      <protection hidden="1"/>
    </xf>
    <xf numFmtId="2" fontId="10" fillId="2" borderId="4" xfId="2" applyNumberFormat="1" applyFont="1" applyFill="1" applyBorder="1" applyAlignment="1" applyProtection="1">
      <alignment horizontal="center" vertical="top"/>
      <protection hidden="1"/>
    </xf>
    <xf numFmtId="2" fontId="10" fillId="2" borderId="5" xfId="2" applyNumberFormat="1" applyFont="1" applyFill="1" applyBorder="1" applyAlignment="1" applyProtection="1">
      <alignment horizontal="center" vertical="top"/>
      <protection hidden="1"/>
    </xf>
    <xf numFmtId="0" fontId="10" fillId="2" borderId="3" xfId="2" applyFont="1" applyFill="1" applyBorder="1" applyAlignment="1" applyProtection="1">
      <alignment horizontal="center" vertical="top"/>
      <protection locked="0"/>
    </xf>
    <xf numFmtId="0" fontId="10" fillId="2" borderId="4" xfId="2" applyFont="1" applyFill="1" applyBorder="1" applyAlignment="1" applyProtection="1">
      <alignment horizontal="center" vertical="top"/>
      <protection locked="0"/>
    </xf>
    <xf numFmtId="0" fontId="10" fillId="2" borderId="5" xfId="2" applyFont="1" applyFill="1" applyBorder="1" applyAlignment="1" applyProtection="1">
      <alignment horizontal="center" vertical="top"/>
      <protection locked="0"/>
    </xf>
    <xf numFmtId="0" fontId="10" fillId="2" borderId="3" xfId="2" applyFont="1" applyFill="1" applyBorder="1" applyAlignment="1" applyProtection="1">
      <alignment horizontal="center" vertical="center" wrapText="1"/>
      <protection hidden="1"/>
    </xf>
    <xf numFmtId="0" fontId="10" fillId="2" borderId="4" xfId="2" applyFont="1" applyFill="1" applyBorder="1" applyAlignment="1" applyProtection="1">
      <alignment horizontal="center" vertical="center" wrapText="1"/>
      <protection hidden="1"/>
    </xf>
    <xf numFmtId="0" fontId="10" fillId="2" borderId="5" xfId="2" applyFont="1" applyFill="1" applyBorder="1" applyAlignment="1" applyProtection="1">
      <alignment horizontal="center" vertical="center" wrapText="1"/>
      <protection hidden="1"/>
    </xf>
    <xf numFmtId="0" fontId="7" fillId="2" borderId="0" xfId="2" applyFont="1" applyFill="1" applyAlignment="1" applyProtection="1">
      <alignment horizontal="center" vertical="top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8" fillId="2" borderId="0" xfId="2" applyFont="1" applyFill="1" applyAlignment="1" applyProtection="1">
      <alignment horizontal="center"/>
      <protection hidden="1"/>
    </xf>
    <xf numFmtId="0" fontId="5" fillId="2" borderId="0" xfId="2" applyFont="1" applyFill="1" applyAlignment="1" applyProtection="1">
      <alignment horizontal="center" vertical="center" wrapText="1"/>
      <protection locked="0"/>
    </xf>
    <xf numFmtId="2" fontId="17" fillId="2" borderId="1" xfId="4" applyNumberFormat="1" applyFont="1" applyFill="1" applyBorder="1" applyAlignment="1" applyProtection="1">
      <alignment horizontal="right"/>
      <protection locked="0"/>
    </xf>
  </cellXfs>
  <cellStyles count="5">
    <cellStyle name="Normalny" xfId="0" builtinId="0"/>
    <cellStyle name="Normalny 2" xfId="1" xr:uid="{5E7C3826-E0FF-40D9-93B3-DEFE61DC1A24}"/>
    <cellStyle name="Normalny 2 2" xfId="3" xr:uid="{9CD7B607-556B-4DFE-A01E-204978163B0D}"/>
    <cellStyle name="Normalny 2 3" xfId="4" xr:uid="{C732AE8A-DC1C-4F1A-805B-D83F39466E87}"/>
    <cellStyle name="Normalny 3" xfId="2" xr:uid="{D7933D40-F081-44F1-93CA-89559FF1B13C}"/>
  </cellStyles>
  <dxfs count="128"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p2_1" lockText="1" noThreeD="1"/>
</file>

<file path=xl/ctrlProps/ctrlProp2.xml><?xml version="1.0" encoding="utf-8"?>
<formControlPr xmlns="http://schemas.microsoft.com/office/spreadsheetml/2009/9/main" objectType="CheckBox" fmlaLink="p2_2" lockText="1" noThreeD="1"/>
</file>

<file path=xl/ctrlProps/ctrlProp3.xml><?xml version="1.0" encoding="utf-8"?>
<formControlPr xmlns="http://schemas.microsoft.com/office/spreadsheetml/2009/9/main" objectType="CheckBox" fmlaLink="p2_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371475</xdr:rowOff>
        </xdr:from>
        <xdr:to>
          <xdr:col>1</xdr:col>
          <xdr:colOff>0</xdr:colOff>
          <xdr:row>28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361950</xdr:rowOff>
        </xdr:from>
        <xdr:to>
          <xdr:col>1</xdr:col>
          <xdr:colOff>0</xdr:colOff>
          <xdr:row>29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371475</xdr:rowOff>
        </xdr:from>
        <xdr:to>
          <xdr:col>1</xdr:col>
          <xdr:colOff>0</xdr:colOff>
          <xdr:row>30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palicka\Desktop\OW%20-%20GS%20i%20WOIR%20v8_pp.xlsx" TargetMode="External"/><Relationship Id="rId1" Type="http://schemas.openxmlformats.org/officeDocument/2006/relationships/externalLinkPath" Target="file:///C:\Users\ppalicka\Desktop\OW%20-%20GS%20i%20WOIR%20v8_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W-IIa"/>
      <sheetName val="OW-I poprawa"/>
      <sheetName val="OW-I stare"/>
      <sheetName val="OW-II stare"/>
      <sheetName val="OW-III"/>
      <sheetName val="OW-KS"/>
      <sheetName val="OW-KD"/>
      <sheetName val="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C3" t="str">
            <v>Dach płaski</v>
          </cell>
          <cell r="D3">
            <v>0.8</v>
          </cell>
        </row>
        <row r="4">
          <cell r="C4" t="str">
            <v>Dach skośny pokryty dachówka glazurowaną</v>
          </cell>
          <cell r="D4">
            <v>0.95</v>
          </cell>
        </row>
        <row r="5">
          <cell r="C5" t="str">
            <v>Dach skośny pokryty dachówka ceramiczną</v>
          </cell>
          <cell r="D5">
            <v>0.95</v>
          </cell>
        </row>
        <row r="6">
          <cell r="C6" t="str">
            <v xml:space="preserve">Dach skośny pokryty dachówka cementową </v>
          </cell>
          <cell r="D6">
            <v>0.9</v>
          </cell>
        </row>
        <row r="7">
          <cell r="C7" t="str">
            <v>Dach pokryty łupkiem</v>
          </cell>
          <cell r="D7">
            <v>0.9</v>
          </cell>
        </row>
        <row r="8">
          <cell r="C8" t="str">
            <v>Dach skośny pokryty blachą</v>
          </cell>
          <cell r="D8">
            <v>0.95</v>
          </cell>
        </row>
        <row r="9">
          <cell r="C9" t="str">
            <v>Nawierzchnia brukowana</v>
          </cell>
          <cell r="D9">
            <v>0.5</v>
          </cell>
        </row>
        <row r="10">
          <cell r="C10" t="str">
            <v>Nawierzchnia asfaltowa</v>
          </cell>
          <cell r="D10">
            <v>0.9</v>
          </cell>
        </row>
        <row r="11">
          <cell r="C11" t="str">
            <v>Nawierzchnia betonowa lub z płyt betonowych</v>
          </cell>
        </row>
        <row r="16">
          <cell r="C16" t="str">
            <v>retencyjny naziemny</v>
          </cell>
        </row>
        <row r="17">
          <cell r="C17" t="str">
            <v>retencyjny podziemny</v>
          </cell>
        </row>
        <row r="19">
          <cell r="C19">
            <v>530</v>
          </cell>
        </row>
        <row r="23">
          <cell r="C23" t="str">
            <v>Nawierzchnia asfaltowa</v>
          </cell>
          <cell r="D23">
            <v>0.9</v>
          </cell>
        </row>
        <row r="24">
          <cell r="C24" t="str">
            <v>Nawierzchnia klinkierowa lub kamienna szczelna</v>
          </cell>
          <cell r="D24">
            <v>0.8</v>
          </cell>
        </row>
        <row r="25">
          <cell r="C25" t="str">
            <v>Nawierzchnia betonowa lub z płyt betonowych</v>
          </cell>
          <cell r="D25">
            <v>0.8</v>
          </cell>
        </row>
        <row r="26">
          <cell r="C26" t="str">
            <v>Chodnik pokryty płytami betonowymi</v>
          </cell>
          <cell r="D26">
            <v>0.6</v>
          </cell>
        </row>
        <row r="27">
          <cell r="C27" t="str">
            <v>Nawierzchnia brukowana</v>
          </cell>
          <cell r="D27">
            <v>0.5</v>
          </cell>
        </row>
        <row r="28">
          <cell r="C28" t="str">
            <v>Nawierzchnia z płyt ażurowych</v>
          </cell>
          <cell r="D28">
            <v>0.4</v>
          </cell>
        </row>
        <row r="29">
          <cell r="C29" t="str">
            <v>Nawierzchnia tłuczniowa</v>
          </cell>
          <cell r="D29">
            <v>0.35</v>
          </cell>
        </row>
        <row r="30">
          <cell r="C30" t="str">
            <v>Nawierzchnia żwirowa</v>
          </cell>
          <cell r="D30">
            <v>0.25</v>
          </cell>
        </row>
        <row r="31">
          <cell r="C31" t="str">
            <v>Nawierzchnia z ekokraty biologicznie czynnej (nawierzchnia trawiasta)</v>
          </cell>
          <cell r="D31">
            <v>0.25</v>
          </cell>
        </row>
        <row r="32">
          <cell r="C32" t="str">
            <v xml:space="preserve">Nawierzchnia z ekokraty wypełnionej żwirem </v>
          </cell>
          <cell r="D32">
            <v>0.25</v>
          </cell>
        </row>
        <row r="35">
          <cell r="B35" t="b">
            <v>0</v>
          </cell>
        </row>
        <row r="36">
          <cell r="B36" t="b">
            <v>0</v>
          </cell>
        </row>
        <row r="37">
          <cell r="B3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81FB-A959-41BF-B873-24EE9924F768}">
  <dimension ref="A1:AP104"/>
  <sheetViews>
    <sheetView topLeftCell="A9" zoomScaleNormal="100" zoomScaleSheetLayoutView="100" workbookViewId="0">
      <selection activeCell="N21" sqref="N21:P21"/>
    </sheetView>
  </sheetViews>
  <sheetFormatPr defaultColWidth="0" defaultRowHeight="14.25" zeroHeight="1" x14ac:dyDescent="0.2"/>
  <cols>
    <col min="1" max="26" width="3.28515625" style="82" customWidth="1"/>
    <col min="27" max="27" width="5.5703125" style="82" customWidth="1"/>
    <col min="28" max="16384" width="9.140625" style="82" hidden="1"/>
  </cols>
  <sheetData>
    <row r="1" spans="1:26" ht="15" x14ac:dyDescent="0.25">
      <c r="A1" s="185" t="s">
        <v>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1:26" x14ac:dyDescent="0.2">
      <c r="A2" s="186" t="s">
        <v>184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1:26" x14ac:dyDescent="0.2">
      <c r="A3" s="186" t="s">
        <v>63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ht="12" customHeight="1" x14ac:dyDescent="0.2">
      <c r="A4" s="187" t="s">
        <v>183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26" ht="3" customHeight="1" x14ac:dyDescent="0.2"/>
    <row r="6" spans="1:26" ht="36" customHeight="1" x14ac:dyDescent="0.2">
      <c r="A6" s="188" t="s">
        <v>171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</row>
    <row r="7" spans="1:26" ht="3" customHeight="1" x14ac:dyDescent="0.2"/>
    <row r="8" spans="1:26" ht="45" customHeight="1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</row>
    <row r="9" spans="1:26" ht="12" customHeight="1" x14ac:dyDescent="0.2">
      <c r="A9" s="190" t="s">
        <v>2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</row>
    <row r="10" spans="1:26" ht="3" customHeight="1" x14ac:dyDescent="0.2"/>
    <row r="11" spans="1:26" s="85" customFormat="1" ht="15" customHeight="1" x14ac:dyDescent="0.2">
      <c r="A11" s="86" t="s">
        <v>64</v>
      </c>
      <c r="H11" s="86"/>
      <c r="I11" s="86"/>
    </row>
    <row r="12" spans="1:26" ht="15.75" customHeight="1" x14ac:dyDescent="0.2">
      <c r="A12" s="191" t="s">
        <v>212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0.5" customHeight="1" x14ac:dyDescent="0.2">
      <c r="A13" s="192" t="s">
        <v>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spans="1:26" ht="13.9" customHeight="1" x14ac:dyDescent="0.2">
      <c r="A14" s="127"/>
      <c r="B14" s="128"/>
      <c r="C14" s="128"/>
      <c r="D14" s="128"/>
      <c r="E14" s="128"/>
      <c r="F14" s="128"/>
      <c r="G14" s="129"/>
      <c r="H14" s="129"/>
      <c r="I14" s="129"/>
      <c r="J14" s="129"/>
      <c r="K14" s="129"/>
      <c r="L14" s="129"/>
      <c r="M14" s="129"/>
      <c r="N14" s="129"/>
      <c r="O14" s="129"/>
      <c r="P14" s="182"/>
      <c r="Q14" s="182"/>
      <c r="R14" s="182"/>
      <c r="S14" s="129" t="s">
        <v>9</v>
      </c>
      <c r="T14" s="129"/>
      <c r="U14" s="129"/>
      <c r="V14" s="129"/>
      <c r="W14" s="129"/>
      <c r="X14" s="129"/>
      <c r="Y14" s="129"/>
      <c r="Z14" s="129"/>
    </row>
    <row r="15" spans="1:26" ht="29.25" customHeight="1" x14ac:dyDescent="0.2">
      <c r="A15" s="193" t="s">
        <v>185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spans="1:26" ht="13.9" customHeight="1" x14ac:dyDescent="0.2">
      <c r="A16" s="182"/>
      <c r="B16" s="182"/>
      <c r="C16" s="182"/>
      <c r="D16" s="130" t="s">
        <v>196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82"/>
      <c r="Q16" s="182"/>
      <c r="R16" s="182"/>
      <c r="S16" s="129" t="s">
        <v>9</v>
      </c>
      <c r="T16" s="129"/>
      <c r="U16" s="129"/>
      <c r="V16" s="129"/>
      <c r="W16" s="129"/>
      <c r="X16" s="129"/>
      <c r="Y16" s="129"/>
      <c r="Z16" s="129"/>
    </row>
    <row r="17" spans="1:26" ht="3" customHeight="1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ht="13.9" customHeight="1" x14ac:dyDescent="0.2">
      <c r="A18" s="129" t="s">
        <v>66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82"/>
      <c r="Q18" s="182"/>
      <c r="R18" s="182"/>
      <c r="S18" s="129" t="s">
        <v>197</v>
      </c>
      <c r="T18" s="129"/>
      <c r="U18" s="129"/>
      <c r="V18" s="129"/>
      <c r="W18" s="129"/>
      <c r="X18" s="129"/>
      <c r="Y18" s="129"/>
      <c r="Z18" s="129"/>
    </row>
    <row r="19" spans="1:26" ht="12" customHeight="1" x14ac:dyDescent="0.2">
      <c r="A19" s="87" t="s">
        <v>213</v>
      </c>
      <c r="K19" s="88"/>
      <c r="M19" s="88"/>
    </row>
    <row r="20" spans="1:26" ht="3" customHeight="1" x14ac:dyDescent="0.25">
      <c r="C20" s="83"/>
      <c r="D20" s="83"/>
      <c r="E20" s="84"/>
      <c r="K20" s="88"/>
      <c r="M20" s="88"/>
    </row>
    <row r="21" spans="1:26" ht="13.9" customHeight="1" x14ac:dyDescent="0.2">
      <c r="A21" s="129" t="s">
        <v>214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5"/>
      <c r="N21" s="184">
        <f>(P14*P18)+A16</f>
        <v>0</v>
      </c>
      <c r="O21" s="184"/>
      <c r="P21" s="184"/>
      <c r="Q21" s="130" t="s">
        <v>196</v>
      </c>
      <c r="R21" s="129"/>
      <c r="S21" s="129"/>
      <c r="T21" s="129"/>
      <c r="U21" s="129"/>
      <c r="V21" s="161">
        <f>P14+P16</f>
        <v>0</v>
      </c>
      <c r="W21" s="161"/>
      <c r="X21" s="161"/>
      <c r="Y21" s="130" t="s">
        <v>9</v>
      </c>
      <c r="Z21" s="132"/>
    </row>
    <row r="22" spans="1:26" ht="3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x14ac:dyDescent="0.2">
      <c r="A23" s="129" t="s">
        <v>186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13.9" customHeight="1" x14ac:dyDescent="0.2">
      <c r="A24" s="182"/>
      <c r="B24" s="182"/>
      <c r="C24" s="182"/>
      <c r="D24" s="130" t="s">
        <v>220</v>
      </c>
      <c r="E24" s="129"/>
      <c r="F24" s="129"/>
      <c r="G24" s="184">
        <f>A24/365</f>
        <v>0</v>
      </c>
      <c r="H24" s="184"/>
      <c r="I24" s="184"/>
      <c r="J24" s="130" t="s">
        <v>221</v>
      </c>
      <c r="K24" s="129"/>
      <c r="L24" s="129"/>
      <c r="M24" s="129"/>
      <c r="N24" s="129"/>
      <c r="O24" s="129"/>
      <c r="P24" s="129"/>
      <c r="Q24" s="129"/>
      <c r="R24" s="129"/>
      <c r="S24" s="182"/>
      <c r="T24" s="182"/>
      <c r="U24" s="182"/>
      <c r="V24" s="130" t="s">
        <v>9</v>
      </c>
      <c r="W24" s="129"/>
      <c r="X24" s="129"/>
      <c r="Y24" s="129"/>
      <c r="Z24" s="129"/>
    </row>
    <row r="25" spans="1:26" ht="3" customHeight="1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3" customHeight="1" x14ac:dyDescent="0.2">
      <c r="A26" s="129"/>
      <c r="B26" s="133"/>
      <c r="C26" s="129"/>
      <c r="D26" s="133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15" customHeight="1" x14ac:dyDescent="0.2">
      <c r="A27" s="140" t="s">
        <v>241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61">
        <f>V21+S24</f>
        <v>0</v>
      </c>
      <c r="T27" s="161"/>
      <c r="U27" s="161"/>
      <c r="V27" s="130" t="s">
        <v>9</v>
      </c>
      <c r="W27" s="129"/>
      <c r="X27" s="129"/>
      <c r="Y27" s="129"/>
      <c r="Z27" s="129"/>
    </row>
    <row r="28" spans="1:26" ht="7.5" customHeight="1" x14ac:dyDescent="0.2">
      <c r="A28" s="140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14.25" customHeight="1" x14ac:dyDescent="0.2">
      <c r="A29" s="134" t="s">
        <v>215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60"/>
      <c r="T29" s="160"/>
      <c r="U29" s="160"/>
      <c r="V29" s="159" t="s">
        <v>250</v>
      </c>
      <c r="W29" s="134"/>
      <c r="X29" s="129"/>
      <c r="Y29" s="129"/>
      <c r="Z29" s="129"/>
    </row>
    <row r="30" spans="1:26" ht="27.75" customHeight="1" x14ac:dyDescent="0.2">
      <c r="A30" s="86" t="s">
        <v>68</v>
      </c>
    </row>
    <row r="31" spans="1:26" ht="13.9" customHeight="1" x14ac:dyDescent="0.3">
      <c r="A31" s="129" t="s">
        <v>222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82"/>
      <c r="M31" s="182"/>
      <c r="N31" s="182"/>
      <c r="O31" s="136" t="s">
        <v>197</v>
      </c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3" customHeight="1" x14ac:dyDescent="0.2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42" ht="13.9" customHeight="1" x14ac:dyDescent="0.25">
      <c r="A33" s="183" t="s">
        <v>181</v>
      </c>
      <c r="B33" s="183"/>
      <c r="C33" s="183"/>
      <c r="D33" s="183"/>
      <c r="E33" s="183"/>
      <c r="F33" s="183"/>
      <c r="G33" s="183"/>
      <c r="H33" s="183"/>
      <c r="I33" s="183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D33" s="85"/>
      <c r="AE33" s="85"/>
      <c r="AF33" s="89"/>
      <c r="AG33" s="90"/>
      <c r="AH33" s="91"/>
    </row>
    <row r="34" spans="1:42" ht="13.9" customHeight="1" x14ac:dyDescent="0.25">
      <c r="A34" s="129" t="s">
        <v>14</v>
      </c>
      <c r="B34" s="129"/>
      <c r="C34" s="166"/>
      <c r="D34" s="166"/>
      <c r="E34" s="166"/>
      <c r="F34" s="166"/>
      <c r="G34" s="128" t="s">
        <v>122</v>
      </c>
      <c r="H34" s="129"/>
      <c r="I34" s="129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D34" s="85"/>
      <c r="AE34" s="85"/>
      <c r="AF34" s="89"/>
      <c r="AG34" s="90"/>
      <c r="AH34" s="91"/>
    </row>
    <row r="35" spans="1:42" ht="3" customHeight="1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D35" s="85"/>
      <c r="AE35" s="85"/>
      <c r="AF35" s="89"/>
      <c r="AG35" s="90"/>
      <c r="AH35" s="91"/>
    </row>
    <row r="36" spans="1:42" ht="15" x14ac:dyDescent="0.25">
      <c r="A36" s="129" t="s">
        <v>182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D36" s="85"/>
      <c r="AE36" s="85"/>
      <c r="AF36" s="89"/>
      <c r="AG36" s="90"/>
      <c r="AH36" s="91"/>
    </row>
    <row r="37" spans="1:42" ht="13.9" customHeight="1" x14ac:dyDescent="0.25">
      <c r="A37" s="180" t="s">
        <v>16</v>
      </c>
      <c r="B37" s="180"/>
      <c r="C37" s="180"/>
      <c r="D37" s="180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D37" s="85"/>
      <c r="AE37" s="85"/>
      <c r="AF37" s="89"/>
      <c r="AG37" s="90"/>
      <c r="AH37" s="91"/>
    </row>
    <row r="38" spans="1:42" ht="13.9" customHeight="1" x14ac:dyDescent="0.2">
      <c r="A38" s="180" t="s">
        <v>17</v>
      </c>
      <c r="B38" s="180"/>
      <c r="C38" s="180"/>
      <c r="D38" s="180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42" ht="15" customHeight="1" x14ac:dyDescent="0.2">
      <c r="A39" s="180" t="s">
        <v>18</v>
      </c>
      <c r="B39" s="180"/>
      <c r="C39" s="180"/>
      <c r="D39" s="18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</row>
    <row r="40" spans="1:42" ht="25.5" customHeight="1" x14ac:dyDescent="0.2">
      <c r="A40" s="86" t="s">
        <v>216</v>
      </c>
      <c r="B40" s="85"/>
      <c r="C40" s="85"/>
      <c r="D40" s="85"/>
      <c r="E40" s="85"/>
      <c r="F40" s="85"/>
      <c r="AC40" s="92"/>
      <c r="AD40" s="92"/>
      <c r="AE40" s="92"/>
      <c r="AF40" s="92"/>
      <c r="AG40" s="92"/>
      <c r="AH40" s="93"/>
      <c r="AI40" s="93"/>
      <c r="AJ40" s="93"/>
      <c r="AN40" s="94"/>
      <c r="AO40" s="94"/>
      <c r="AP40" s="94"/>
    </row>
    <row r="41" spans="1:42" ht="3" customHeight="1" x14ac:dyDescent="0.25">
      <c r="A41" s="85"/>
      <c r="B41" s="85"/>
      <c r="C41" s="85"/>
      <c r="D41" s="85"/>
      <c r="E41" s="85"/>
      <c r="F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91"/>
      <c r="AO41" s="91"/>
      <c r="AP41" s="91"/>
    </row>
    <row r="42" spans="1:42" ht="15" customHeight="1" x14ac:dyDescent="0.25">
      <c r="A42" s="179" t="s">
        <v>23</v>
      </c>
      <c r="B42" s="179"/>
      <c r="C42" s="179"/>
      <c r="D42" s="179"/>
      <c r="E42" s="179"/>
      <c r="F42" s="179"/>
      <c r="G42" s="179" t="s">
        <v>71</v>
      </c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 t="s">
        <v>223</v>
      </c>
      <c r="W42" s="179"/>
      <c r="X42" s="179"/>
      <c r="Y42" s="179"/>
      <c r="Z42" s="179"/>
      <c r="AE42" s="85"/>
      <c r="AF42" s="85"/>
      <c r="AG42" s="85"/>
      <c r="AH42" s="95"/>
      <c r="AI42" s="95"/>
      <c r="AJ42" s="95"/>
      <c r="AK42" s="85"/>
      <c r="AL42" s="85"/>
      <c r="AM42" s="85"/>
      <c r="AN42" s="91"/>
      <c r="AO42" s="91"/>
      <c r="AP42" s="91"/>
    </row>
    <row r="43" spans="1:42" ht="63" customHeight="1" x14ac:dyDescent="0.2">
      <c r="A43" s="179"/>
      <c r="B43" s="179"/>
      <c r="C43" s="179"/>
      <c r="D43" s="179"/>
      <c r="E43" s="179"/>
      <c r="F43" s="179"/>
      <c r="G43" s="179" t="s">
        <v>123</v>
      </c>
      <c r="H43" s="179"/>
      <c r="I43" s="179"/>
      <c r="J43" s="179"/>
      <c r="K43" s="179"/>
      <c r="L43" s="179" t="s">
        <v>72</v>
      </c>
      <c r="M43" s="179"/>
      <c r="N43" s="179"/>
      <c r="O43" s="179"/>
      <c r="P43" s="179"/>
      <c r="Q43" s="179" t="s">
        <v>73</v>
      </c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42" ht="1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4" t="s">
        <v>29</v>
      </c>
      <c r="W44" s="174"/>
      <c r="X44" s="174"/>
      <c r="Y44" s="174"/>
      <c r="Z44" s="174"/>
    </row>
    <row r="45" spans="1:42" ht="12" customHeight="1" x14ac:dyDescent="0.2">
      <c r="A45" s="178">
        <v>1</v>
      </c>
      <c r="B45" s="178"/>
      <c r="C45" s="178"/>
      <c r="D45" s="178"/>
      <c r="E45" s="178"/>
      <c r="F45" s="178"/>
      <c r="G45" s="178">
        <v>2</v>
      </c>
      <c r="H45" s="178"/>
      <c r="I45" s="178"/>
      <c r="J45" s="178"/>
      <c r="K45" s="178"/>
      <c r="L45" s="178">
        <v>3</v>
      </c>
      <c r="M45" s="178"/>
      <c r="N45" s="178"/>
      <c r="O45" s="178"/>
      <c r="P45" s="178"/>
      <c r="Q45" s="178">
        <v>4</v>
      </c>
      <c r="R45" s="178"/>
      <c r="S45" s="178"/>
      <c r="T45" s="178"/>
      <c r="U45" s="178"/>
      <c r="V45" s="178">
        <v>5</v>
      </c>
      <c r="W45" s="178"/>
      <c r="X45" s="178"/>
      <c r="Y45" s="178"/>
      <c r="Z45" s="178"/>
    </row>
    <row r="46" spans="1:42" x14ac:dyDescent="0.2">
      <c r="A46" s="171" t="s">
        <v>30</v>
      </c>
      <c r="B46" s="171"/>
      <c r="C46" s="171"/>
      <c r="D46" s="171"/>
      <c r="E46" s="171"/>
      <c r="F46" s="171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3">
        <f>IF(((L46-Q46)*$L$31/1000)*365&lt;0,0,((L46-Q46)*$L$31/1000)*365)</f>
        <v>0</v>
      </c>
      <c r="W46" s="173"/>
      <c r="X46" s="173"/>
      <c r="Y46" s="173"/>
      <c r="Z46" s="173"/>
    </row>
    <row r="47" spans="1:42" x14ac:dyDescent="0.2">
      <c r="A47" s="171" t="s">
        <v>31</v>
      </c>
      <c r="B47" s="171"/>
      <c r="C47" s="171"/>
      <c r="D47" s="171"/>
      <c r="E47" s="171"/>
      <c r="F47" s="171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3">
        <f>IF(((L47-Q47)*$L$31/1000)*365&lt;0,0,((L47-Q47)*$L$31/1000)*365)</f>
        <v>0</v>
      </c>
      <c r="W47" s="173"/>
      <c r="X47" s="173"/>
      <c r="Y47" s="173"/>
      <c r="Z47" s="173"/>
    </row>
    <row r="48" spans="1:42" x14ac:dyDescent="0.2">
      <c r="A48" s="171" t="s">
        <v>32</v>
      </c>
      <c r="B48" s="171"/>
      <c r="C48" s="171"/>
      <c r="D48" s="171"/>
      <c r="E48" s="171"/>
      <c r="F48" s="171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3">
        <f t="shared" ref="V48:V50" si="0">IF(((L48-Q48)*$L$31/1000)*365&lt;0,0,((L48-Q48)*$L$31/1000)*365)</f>
        <v>0</v>
      </c>
      <c r="W48" s="173"/>
      <c r="X48" s="173"/>
      <c r="Y48" s="173"/>
      <c r="Z48" s="173"/>
    </row>
    <row r="49" spans="1:31" ht="15" customHeight="1" x14ac:dyDescent="0.2">
      <c r="A49" s="171" t="s">
        <v>33</v>
      </c>
      <c r="B49" s="171"/>
      <c r="C49" s="171"/>
      <c r="D49" s="171"/>
      <c r="E49" s="171"/>
      <c r="F49" s="171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3">
        <f t="shared" si="0"/>
        <v>0</v>
      </c>
      <c r="W49" s="173"/>
      <c r="X49" s="173"/>
      <c r="Y49" s="173"/>
      <c r="Z49" s="173"/>
    </row>
    <row r="50" spans="1:31" x14ac:dyDescent="0.2">
      <c r="A50" s="171" t="s">
        <v>34</v>
      </c>
      <c r="B50" s="171"/>
      <c r="C50" s="171"/>
      <c r="D50" s="171"/>
      <c r="E50" s="171"/>
      <c r="F50" s="171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3">
        <f t="shared" si="0"/>
        <v>0</v>
      </c>
      <c r="W50" s="173"/>
      <c r="X50" s="173"/>
      <c r="Y50" s="173"/>
      <c r="Z50" s="173"/>
    </row>
    <row r="51" spans="1:31" ht="23.25" customHeight="1" x14ac:dyDescent="0.2">
      <c r="A51" s="86" t="s">
        <v>74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31" ht="15" customHeight="1" x14ac:dyDescent="0.2">
      <c r="A52" s="129" t="s">
        <v>75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31" x14ac:dyDescent="0.2">
      <c r="A53" s="174" t="s">
        <v>76</v>
      </c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 t="s">
        <v>77</v>
      </c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</row>
    <row r="54" spans="1:31" ht="240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31" s="158" customFormat="1" ht="19.5" customHeight="1" x14ac:dyDescent="0.2">
      <c r="A55" s="177" t="s">
        <v>239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31" ht="3" customHeight="1" x14ac:dyDescent="0.2"/>
    <row r="57" spans="1:31" ht="120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31" ht="3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31" x14ac:dyDescent="0.2">
      <c r="A59" s="170" t="s">
        <v>227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spans="1:31" ht="58.5" customHeight="1" x14ac:dyDescent="0.2">
      <c r="A60" s="162" t="s">
        <v>226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</row>
    <row r="61" spans="1:31" ht="15" customHeight="1" x14ac:dyDescent="0.2">
      <c r="A61" s="129" t="s">
        <v>79</v>
      </c>
      <c r="B61" s="129"/>
      <c r="C61" s="129"/>
      <c r="D61" s="129"/>
      <c r="E61" s="129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spans="1:31" x14ac:dyDescent="0.2">
      <c r="A62" s="129" t="s">
        <v>80</v>
      </c>
      <c r="B62" s="129"/>
      <c r="C62" s="129"/>
      <c r="D62" s="129"/>
      <c r="E62" s="129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1:31" ht="125.25" customHeight="1" x14ac:dyDescent="0.2"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</row>
    <row r="64" spans="1:31" x14ac:dyDescent="0.2">
      <c r="A64" s="167"/>
      <c r="B64" s="167"/>
      <c r="C64" s="167"/>
      <c r="D64" s="167"/>
      <c r="E64" s="167"/>
      <c r="F64" s="167"/>
      <c r="G64" s="167"/>
      <c r="H64" s="167"/>
      <c r="I64" s="129" t="str">
        <f ca="1">CONCATENATE(", dnia ",TEXT(TODAY(),"dd.mm.rrrr")," r.")</f>
        <v>, dnia 02.07.2024 r.</v>
      </c>
      <c r="J64" s="129"/>
      <c r="K64" s="129"/>
      <c r="L64" s="129"/>
      <c r="M64" s="129"/>
      <c r="N64" s="129"/>
      <c r="O64" s="168" t="s">
        <v>58</v>
      </c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</row>
    <row r="65" spans="1:31" ht="24" customHeight="1" x14ac:dyDescent="0.2">
      <c r="A65" s="85"/>
      <c r="B65" s="85"/>
      <c r="C65" s="85"/>
      <c r="D65" s="85"/>
      <c r="E65" s="85"/>
      <c r="F65" s="85"/>
      <c r="H65" s="97" t="s">
        <v>60</v>
      </c>
      <c r="I65" s="98" t="s">
        <v>59</v>
      </c>
      <c r="J65" s="85"/>
      <c r="K65" s="85"/>
      <c r="L65" s="85"/>
      <c r="M65" s="85"/>
      <c r="N65" s="87"/>
      <c r="O65" s="169" t="s">
        <v>57</v>
      </c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</row>
    <row r="66" spans="1:31" ht="18.75" customHeight="1" x14ac:dyDescent="0.2">
      <c r="A66" s="163" t="s">
        <v>124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</row>
    <row r="67" spans="1:31" ht="48" customHeight="1" x14ac:dyDescent="0.2">
      <c r="A67" s="165" t="s">
        <v>249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31" ht="24" customHeight="1" x14ac:dyDescent="0.2">
      <c r="A68" s="164" t="s">
        <v>228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</row>
    <row r="69" spans="1:31" ht="60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31" ht="30" customHeight="1" x14ac:dyDescent="0.2"/>
    <row r="71" spans="1:31" x14ac:dyDescent="0.2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x14ac:dyDescent="0.2"/>
    <row r="73" spans="1:31" x14ac:dyDescent="0.2"/>
    <row r="74" spans="1:31" x14ac:dyDescent="0.2"/>
    <row r="75" spans="1:31" x14ac:dyDescent="0.2"/>
    <row r="76" spans="1:31" x14ac:dyDescent="0.2"/>
    <row r="77" spans="1:31" x14ac:dyDescent="0.2"/>
    <row r="78" spans="1:31" x14ac:dyDescent="0.2"/>
    <row r="79" spans="1:31" x14ac:dyDescent="0.2"/>
    <row r="80" spans="1:31" ht="15" hidden="1" customHeight="1" x14ac:dyDescent="0.2"/>
    <row r="81" spans="2:3" x14ac:dyDescent="0.2"/>
    <row r="82" spans="2:3" x14ac:dyDescent="0.2"/>
    <row r="85" spans="2:3" x14ac:dyDescent="0.2"/>
    <row r="86" spans="2:3" ht="15" hidden="1" x14ac:dyDescent="0.25">
      <c r="B86" s="99"/>
      <c r="C86" s="99"/>
    </row>
    <row r="87" spans="2:3" ht="15" hidden="1" x14ac:dyDescent="0.25">
      <c r="B87" s="99"/>
      <c r="C87" s="99"/>
    </row>
    <row r="88" spans="2:3" ht="15" hidden="1" x14ac:dyDescent="0.25">
      <c r="B88" s="99"/>
      <c r="C88" s="99"/>
    </row>
    <row r="89" spans="2:3" x14ac:dyDescent="0.2"/>
    <row r="90" spans="2:3" x14ac:dyDescent="0.2"/>
    <row r="91" spans="2:3" x14ac:dyDescent="0.2"/>
    <row r="92" spans="2:3" x14ac:dyDescent="0.2"/>
    <row r="93" spans="2:3" x14ac:dyDescent="0.2"/>
    <row r="94" spans="2:3" x14ac:dyDescent="0.2"/>
    <row r="95" spans="2:3" x14ac:dyDescent="0.2"/>
    <row r="96" spans="2:3" x14ac:dyDescent="0.2"/>
    <row r="97" s="82" customFormat="1" x14ac:dyDescent="0.2"/>
    <row r="98" s="82" customFormat="1" x14ac:dyDescent="0.2"/>
    <row r="99" s="82" customFormat="1" x14ac:dyDescent="0.2"/>
    <row r="100" s="82" customFormat="1" x14ac:dyDescent="0.2"/>
    <row r="101" s="82" customFormat="1" x14ac:dyDescent="0.2"/>
    <row r="102" s="82" customFormat="1" x14ac:dyDescent="0.2"/>
    <row r="103" s="82" customFormat="1" x14ac:dyDescent="0.2"/>
    <row r="104" s="82" customFormat="1" x14ac:dyDescent="0.2"/>
  </sheetData>
  <sheetProtection algorithmName="SHA-512" hashValue="8dU/AO+6g9POYXQLU2d087dhIE2dlWJY/VNXrKwbJ97KPp6V9HfaYgQhKEj2B8eu5oRB5xnoN1uvNQ9NgeR4+Q==" saltValue="A5wZnqgVEyPrGy7wTlEIeA==" spinCount="100000" sheet="1" formatCells="0" formatColumns="0" formatRows="0" insertColumns="0" insertRows="0" insertHyperlinks="0" deleteColumns="0" deleteRows="0" sort="0" autoFilter="0" pivotTables="0"/>
  <mergeCells count="85">
    <mergeCell ref="A16:C16"/>
    <mergeCell ref="P16:R16"/>
    <mergeCell ref="A1:Z1"/>
    <mergeCell ref="A2:Z2"/>
    <mergeCell ref="A3:Z3"/>
    <mergeCell ref="A4:Z4"/>
    <mergeCell ref="A6:Z6"/>
    <mergeCell ref="A8:Z8"/>
    <mergeCell ref="A9:Z9"/>
    <mergeCell ref="A12:Z12"/>
    <mergeCell ref="A13:M13"/>
    <mergeCell ref="P14:R14"/>
    <mergeCell ref="A15:Z15"/>
    <mergeCell ref="P18:R18"/>
    <mergeCell ref="N21:P21"/>
    <mergeCell ref="V21:X21"/>
    <mergeCell ref="A24:C24"/>
    <mergeCell ref="G24:I24"/>
    <mergeCell ref="S24:U24"/>
    <mergeCell ref="L31:N31"/>
    <mergeCell ref="A33:I33"/>
    <mergeCell ref="J33:Z33"/>
    <mergeCell ref="C34:F34"/>
    <mergeCell ref="J34:Z34"/>
    <mergeCell ref="A37:D37"/>
    <mergeCell ref="E37:Z37"/>
    <mergeCell ref="A38:D38"/>
    <mergeCell ref="E38:Z38"/>
    <mergeCell ref="A39:D39"/>
    <mergeCell ref="E39:Z39"/>
    <mergeCell ref="A42:F44"/>
    <mergeCell ref="G42:U42"/>
    <mergeCell ref="V42:Z43"/>
    <mergeCell ref="G43:K44"/>
    <mergeCell ref="L43:P44"/>
    <mergeCell ref="Q43:U44"/>
    <mergeCell ref="V44:Z44"/>
    <mergeCell ref="A46:F46"/>
    <mergeCell ref="G46:K46"/>
    <mergeCell ref="L46:P46"/>
    <mergeCell ref="Q46:U46"/>
    <mergeCell ref="V46:Z46"/>
    <mergeCell ref="A45:F45"/>
    <mergeCell ref="G45:K45"/>
    <mergeCell ref="L45:P45"/>
    <mergeCell ref="Q45:U45"/>
    <mergeCell ref="V45:Z45"/>
    <mergeCell ref="A48:F48"/>
    <mergeCell ref="G48:K48"/>
    <mergeCell ref="L48:P48"/>
    <mergeCell ref="Q48:U48"/>
    <mergeCell ref="V48:Z48"/>
    <mergeCell ref="A47:F47"/>
    <mergeCell ref="G47:K47"/>
    <mergeCell ref="L47:P47"/>
    <mergeCell ref="Q47:U47"/>
    <mergeCell ref="V47:Z47"/>
    <mergeCell ref="A53:M53"/>
    <mergeCell ref="N53:Z53"/>
    <mergeCell ref="A54:M54"/>
    <mergeCell ref="N54:Z54"/>
    <mergeCell ref="A57:Z57"/>
    <mergeCell ref="A55:Z55"/>
    <mergeCell ref="V49:Z49"/>
    <mergeCell ref="A50:F50"/>
    <mergeCell ref="G50:K50"/>
    <mergeCell ref="L50:P50"/>
    <mergeCell ref="Q50:U50"/>
    <mergeCell ref="V50:Z50"/>
    <mergeCell ref="S29:U29"/>
    <mergeCell ref="S27:U27"/>
    <mergeCell ref="A60:AE60"/>
    <mergeCell ref="A66:AE66"/>
    <mergeCell ref="A68:AE68"/>
    <mergeCell ref="A67:Z67"/>
    <mergeCell ref="F61:Z61"/>
    <mergeCell ref="F62:Z62"/>
    <mergeCell ref="A64:H64"/>
    <mergeCell ref="O64:Z64"/>
    <mergeCell ref="O65:Z65"/>
    <mergeCell ref="A59:Z59"/>
    <mergeCell ref="A49:F49"/>
    <mergeCell ref="G49:K49"/>
    <mergeCell ref="L49:P49"/>
    <mergeCell ref="Q49:U49"/>
  </mergeCells>
  <conditionalFormatting sqref="A54">
    <cfRule type="cellIs" dxfId="127" priority="9" operator="equal">
      <formula>""</formula>
    </cfRule>
  </conditionalFormatting>
  <conditionalFormatting sqref="A57">
    <cfRule type="cellIs" dxfId="126" priority="6" operator="equal">
      <formula>""</formula>
    </cfRule>
  </conditionalFormatting>
  <conditionalFormatting sqref="A64">
    <cfRule type="cellIs" dxfId="125" priority="4" operator="equal">
      <formula>""</formula>
    </cfRule>
  </conditionalFormatting>
  <conditionalFormatting sqref="A16:C16">
    <cfRule type="cellIs" dxfId="124" priority="22" operator="equal">
      <formula>""</formula>
    </cfRule>
  </conditionalFormatting>
  <conditionalFormatting sqref="A24:C24">
    <cfRule type="cellIs" dxfId="123" priority="19" operator="equal">
      <formula>""</formula>
    </cfRule>
  </conditionalFormatting>
  <conditionalFormatting sqref="A8:Z8">
    <cfRule type="cellIs" dxfId="122" priority="24" operator="equal">
      <formula>""</formula>
    </cfRule>
  </conditionalFormatting>
  <conditionalFormatting sqref="C34">
    <cfRule type="cellIs" dxfId="121" priority="12" operator="equal">
      <formula>""</formula>
    </cfRule>
  </conditionalFormatting>
  <conditionalFormatting sqref="E37:E39">
    <cfRule type="cellIs" dxfId="120" priority="10" operator="equal">
      <formula>""</formula>
    </cfRule>
  </conditionalFormatting>
  <conditionalFormatting sqref="F61:F62">
    <cfRule type="cellIs" dxfId="119" priority="5" operator="equal">
      <formula>""</formula>
    </cfRule>
  </conditionalFormatting>
  <conditionalFormatting sqref="G46:G50 L46:L50 Q46:Q50">
    <cfRule type="cellIs" dxfId="118" priority="7" operator="equal">
      <formula>""</formula>
    </cfRule>
  </conditionalFormatting>
  <conditionalFormatting sqref="G24:I24">
    <cfRule type="cellIs" dxfId="117" priority="17" operator="equal">
      <formula>""</formula>
    </cfRule>
  </conditionalFormatting>
  <conditionalFormatting sqref="J33:J34">
    <cfRule type="cellIs" dxfId="116" priority="11" operator="equal">
      <formula>""</formula>
    </cfRule>
  </conditionalFormatting>
  <conditionalFormatting sqref="L31:N31">
    <cfRule type="cellIs" dxfId="115" priority="13" operator="equal">
      <formula>""</formula>
    </cfRule>
  </conditionalFormatting>
  <conditionalFormatting sqref="N54">
    <cfRule type="cellIs" dxfId="114" priority="8" operator="equal">
      <formula>""</formula>
    </cfRule>
  </conditionalFormatting>
  <conditionalFormatting sqref="N21:P21">
    <cfRule type="cellIs" dxfId="113" priority="18" operator="equal">
      <formula>""</formula>
    </cfRule>
  </conditionalFormatting>
  <conditionalFormatting sqref="P14:R14">
    <cfRule type="cellIs" dxfId="112" priority="23" operator="equal">
      <formula>""</formula>
    </cfRule>
  </conditionalFormatting>
  <conditionalFormatting sqref="P16:R16">
    <cfRule type="cellIs" dxfId="111" priority="21" operator="equal">
      <formula>""</formula>
    </cfRule>
  </conditionalFormatting>
  <conditionalFormatting sqref="P18:R18">
    <cfRule type="cellIs" dxfId="110" priority="20" operator="equal">
      <formula>""</formula>
    </cfRule>
  </conditionalFormatting>
  <conditionalFormatting sqref="S24:U24">
    <cfRule type="cellIs" dxfId="109" priority="15" operator="equal">
      <formula>""</formula>
    </cfRule>
  </conditionalFormatting>
  <conditionalFormatting sqref="S27:U27">
    <cfRule type="cellIs" dxfId="108" priority="3" operator="equal">
      <formula>""</formula>
    </cfRule>
  </conditionalFormatting>
  <conditionalFormatting sqref="S29:U29">
    <cfRule type="cellIs" dxfId="107" priority="1" operator="equal">
      <formula>""</formula>
    </cfRule>
  </conditionalFormatting>
  <conditionalFormatting sqref="V21:X21">
    <cfRule type="cellIs" dxfId="106" priority="16" operator="equal">
      <formula>""</formula>
    </cfRule>
  </conditionalFormatting>
  <conditionalFormatting sqref="AH40">
    <cfRule type="expression" dxfId="105" priority="25">
      <formula>AH38="niezgodność z poz. b)"</formula>
    </cfRule>
  </conditionalFormatting>
  <printOptions horizontalCentered="1"/>
  <pageMargins left="0.70866141732283472" right="0.59055118110236227" top="0.59055118110236227" bottom="0.59055118110236227" header="0.31496062992125984" footer="0.31496062992125984"/>
  <pageSetup paperSize="9" scale="95" orientation="portrait" r:id="rId1"/>
  <headerFooter>
    <oddFooter>&amp;C&amp;"Arial,Normalny"&amp;8Strona &amp;P z &amp;N&amp;R&amp;"Arial,Normalny"&amp;8v2024-1</oddFooter>
  </headerFooter>
  <rowBreaks count="1" manualBreakCount="1">
    <brk id="5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5DAC-14D3-46AE-8DD8-15080841E59B}">
  <dimension ref="A1:AE110"/>
  <sheetViews>
    <sheetView topLeftCell="A8" zoomScaleNormal="100" zoomScaleSheetLayoutView="100" workbookViewId="0">
      <selection activeCell="P19" sqref="P19:R19"/>
    </sheetView>
  </sheetViews>
  <sheetFormatPr defaultColWidth="0" defaultRowHeight="14.25" zeroHeight="1" x14ac:dyDescent="0.2"/>
  <cols>
    <col min="1" max="27" width="3.28515625" style="19" customWidth="1"/>
    <col min="28" max="28" width="4.42578125" style="19" customWidth="1"/>
    <col min="29" max="16384" width="9.140625" style="19" hidden="1"/>
  </cols>
  <sheetData>
    <row r="1" spans="1:27" ht="15" x14ac:dyDescent="0.25">
      <c r="A1" s="208" t="s">
        <v>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106"/>
    </row>
    <row r="2" spans="1:27" ht="15" customHeight="1" x14ac:dyDescent="0.2">
      <c r="A2" s="209" t="s">
        <v>230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35"/>
    </row>
    <row r="3" spans="1:27" x14ac:dyDescent="0.2">
      <c r="A3" s="209" t="s">
        <v>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35"/>
    </row>
    <row r="4" spans="1:27" ht="14.25" customHeight="1" x14ac:dyDescent="0.2">
      <c r="A4" s="210" t="s">
        <v>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137"/>
    </row>
    <row r="5" spans="1:27" ht="3" customHeight="1" x14ac:dyDescent="0.2"/>
    <row r="6" spans="1:27" ht="36" customHeight="1" x14ac:dyDescent="0.2">
      <c r="A6" s="162" t="s">
        <v>171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01"/>
    </row>
    <row r="7" spans="1:27" ht="3" customHeight="1" x14ac:dyDescent="0.2"/>
    <row r="8" spans="1:27" ht="45" customHeight="1" x14ac:dyDescent="0.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107"/>
    </row>
    <row r="9" spans="1:27" ht="12" customHeight="1" x14ac:dyDescent="0.2">
      <c r="A9" s="197" t="s">
        <v>2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05"/>
    </row>
    <row r="10" spans="1:27" ht="3" customHeight="1" x14ac:dyDescent="0.2"/>
    <row r="11" spans="1:27" s="20" customFormat="1" x14ac:dyDescent="0.25">
      <c r="A11" s="138" t="s">
        <v>3</v>
      </c>
    </row>
    <row r="12" spans="1:27" ht="18.75" customHeight="1" x14ac:dyDescent="0.2">
      <c r="A12" s="198" t="s">
        <v>212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39"/>
    </row>
    <row r="13" spans="1:27" ht="12" customHeight="1" x14ac:dyDescent="0.2">
      <c r="A13" s="196" t="s">
        <v>4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27"/>
    </row>
    <row r="14" spans="1:27" ht="13.9" customHeight="1" x14ac:dyDescent="0.2">
      <c r="A14" s="21"/>
      <c r="B14" s="20"/>
      <c r="C14" s="20"/>
      <c r="D14" s="20"/>
      <c r="E14" s="20"/>
      <c r="F14" s="20"/>
      <c r="P14" s="199"/>
      <c r="Q14" s="199"/>
      <c r="R14" s="199"/>
      <c r="S14" s="62" t="s">
        <v>9</v>
      </c>
      <c r="T14" s="59"/>
    </row>
    <row r="15" spans="1:27" ht="3" customHeight="1" x14ac:dyDescent="0.2"/>
    <row r="16" spans="1:27" ht="30" customHeight="1" x14ac:dyDescent="0.2">
      <c r="A16" s="214" t="s">
        <v>44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108"/>
    </row>
    <row r="17" spans="1:28" ht="13.9" customHeight="1" x14ac:dyDescent="0.2">
      <c r="A17" s="199"/>
      <c r="B17" s="199"/>
      <c r="C17" s="199"/>
      <c r="D17" s="59" t="s">
        <v>221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199"/>
      <c r="Q17" s="199"/>
      <c r="R17" s="199"/>
      <c r="S17" s="59" t="s">
        <v>9</v>
      </c>
      <c r="T17" s="59"/>
      <c r="U17" s="59"/>
      <c r="V17" s="59"/>
      <c r="W17" s="59"/>
      <c r="X17" s="59"/>
      <c r="Y17" s="59"/>
      <c r="Z17" s="59"/>
      <c r="AA17" s="59"/>
    </row>
    <row r="18" spans="1:28" ht="3" customHeight="1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8" ht="13.9" customHeight="1" x14ac:dyDescent="0.2">
      <c r="A19" s="59" t="s">
        <v>10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99"/>
      <c r="Q19" s="199"/>
      <c r="R19" s="199"/>
      <c r="S19" s="59" t="s">
        <v>197</v>
      </c>
      <c r="T19" s="59"/>
      <c r="U19" s="59"/>
      <c r="V19" s="59"/>
      <c r="W19" s="59"/>
      <c r="X19" s="59"/>
      <c r="Y19" s="59"/>
      <c r="Z19" s="59"/>
      <c r="AA19" s="59"/>
    </row>
    <row r="20" spans="1:28" ht="24" customHeight="1" x14ac:dyDescent="0.2">
      <c r="A20" s="162" t="s">
        <v>45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01"/>
    </row>
    <row r="21" spans="1:28" ht="3" customHeight="1" x14ac:dyDescent="0.2"/>
    <row r="22" spans="1:28" ht="13.9" customHeight="1" x14ac:dyDescent="0.2">
      <c r="A22" s="140" t="s">
        <v>214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4"/>
      <c r="N22" s="199"/>
      <c r="O22" s="199"/>
      <c r="P22" s="199"/>
      <c r="Q22" s="142" t="s">
        <v>196</v>
      </c>
      <c r="R22" s="140"/>
      <c r="S22" s="140"/>
      <c r="T22" s="140"/>
      <c r="U22" s="140"/>
      <c r="V22" s="194">
        <f>P14+P17</f>
        <v>0</v>
      </c>
      <c r="W22" s="194"/>
      <c r="X22" s="194"/>
      <c r="Y22" s="142" t="s">
        <v>9</v>
      </c>
      <c r="Z22" s="143"/>
      <c r="AA22" s="143"/>
    </row>
    <row r="23" spans="1:28" ht="3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8" x14ac:dyDescent="0.2">
      <c r="A24" s="140" t="s">
        <v>186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59"/>
      <c r="Y24" s="59"/>
      <c r="Z24" s="59"/>
      <c r="AA24" s="59"/>
    </row>
    <row r="25" spans="1:28" ht="13.9" customHeight="1" x14ac:dyDescent="0.2">
      <c r="A25" s="213"/>
      <c r="B25" s="213"/>
      <c r="C25" s="213"/>
      <c r="D25" s="142" t="s">
        <v>220</v>
      </c>
      <c r="E25" s="140"/>
      <c r="F25" s="140"/>
      <c r="G25" s="204">
        <f>A25/365</f>
        <v>0</v>
      </c>
      <c r="H25" s="204"/>
      <c r="I25" s="204"/>
      <c r="J25" s="142" t="s">
        <v>221</v>
      </c>
      <c r="K25" s="140"/>
      <c r="L25" s="140"/>
      <c r="M25" s="140"/>
      <c r="N25" s="140"/>
      <c r="O25" s="140"/>
      <c r="P25" s="140"/>
      <c r="Q25" s="140"/>
      <c r="R25" s="140"/>
      <c r="S25" s="213"/>
      <c r="T25" s="213"/>
      <c r="U25" s="213"/>
      <c r="V25" s="142" t="s">
        <v>9</v>
      </c>
      <c r="W25" s="140"/>
      <c r="X25" s="59"/>
      <c r="Y25" s="59"/>
      <c r="Z25" s="59"/>
      <c r="AA25" s="59"/>
    </row>
    <row r="26" spans="1:28" s="156" customFormat="1" ht="13.9" customHeight="1" x14ac:dyDescent="0.2">
      <c r="A26" s="140" t="s">
        <v>241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 spans="1:28" ht="13.9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94">
        <f>V22+S25</f>
        <v>0</v>
      </c>
      <c r="O27" s="194"/>
      <c r="P27" s="194"/>
      <c r="Q27" s="140" t="s">
        <v>9</v>
      </c>
      <c r="R27" s="155"/>
      <c r="S27" s="140"/>
      <c r="T27" s="140"/>
      <c r="U27" s="140"/>
      <c r="V27" s="140"/>
      <c r="W27" s="140"/>
      <c r="X27" s="140"/>
      <c r="Y27" s="140"/>
      <c r="Z27" s="140"/>
      <c r="AA27" s="59"/>
    </row>
    <row r="28" spans="1:28" ht="20.25" customHeight="1" x14ac:dyDescent="0.2">
      <c r="A28" s="31" t="s">
        <v>11</v>
      </c>
    </row>
    <row r="29" spans="1:28" s="23" customFormat="1" ht="16.5" customHeight="1" x14ac:dyDescent="0.2">
      <c r="A29" s="198" t="s">
        <v>231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</row>
    <row r="30" spans="1:28" x14ac:dyDescent="0.2">
      <c r="A30" s="196" t="s">
        <v>4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27"/>
    </row>
    <row r="31" spans="1:28" ht="13.9" customHeight="1" x14ac:dyDescent="0.2">
      <c r="A31" s="21"/>
      <c r="B31" s="20"/>
      <c r="C31" s="20"/>
      <c r="D31" s="20"/>
      <c r="E31" s="20"/>
      <c r="F31" s="20"/>
      <c r="P31" s="199"/>
      <c r="Q31" s="199"/>
      <c r="R31" s="199"/>
      <c r="S31" s="62" t="s">
        <v>9</v>
      </c>
      <c r="T31" s="59"/>
    </row>
    <row r="32" spans="1:28" s="145" customFormat="1" ht="29.25" customHeight="1" x14ac:dyDescent="0.2">
      <c r="A32" s="248" t="s">
        <v>232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147"/>
    </row>
    <row r="33" spans="1:30" s="145" customFormat="1" ht="12.75" customHeight="1" x14ac:dyDescent="0.25">
      <c r="A33" s="196" t="s">
        <v>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27"/>
    </row>
    <row r="34" spans="1:30" ht="13.9" customHeight="1" x14ac:dyDescent="0.2">
      <c r="A34" s="199"/>
      <c r="B34" s="199"/>
      <c r="C34" s="199"/>
      <c r="D34" s="59" t="s">
        <v>221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R34" s="199"/>
      <c r="S34" s="199"/>
      <c r="T34" s="199"/>
      <c r="U34" s="59" t="s">
        <v>9</v>
      </c>
      <c r="V34" s="59"/>
    </row>
    <row r="35" spans="1:30" ht="2.25" customHeight="1" x14ac:dyDescent="0.2"/>
    <row r="36" spans="1:30" ht="13.9" customHeight="1" x14ac:dyDescent="0.2">
      <c r="A36" s="59" t="s">
        <v>233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146"/>
      <c r="R36" s="199"/>
      <c r="S36" s="199"/>
      <c r="T36" s="199"/>
      <c r="U36" s="59" t="s">
        <v>197</v>
      </c>
      <c r="V36" s="59"/>
    </row>
    <row r="37" spans="1:30" ht="24" customHeight="1" x14ac:dyDescent="0.2">
      <c r="A37" s="162" t="s">
        <v>45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01"/>
    </row>
    <row r="38" spans="1:30" ht="2.25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30" ht="13.9" customHeight="1" x14ac:dyDescent="0.2">
      <c r="A39" s="140" t="s">
        <v>234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4"/>
      <c r="Q39" s="204">
        <f>(P31*R36)+A34</f>
        <v>0</v>
      </c>
      <c r="R39" s="204"/>
      <c r="S39" s="204"/>
      <c r="T39" s="142" t="s">
        <v>196</v>
      </c>
      <c r="U39" s="140"/>
      <c r="V39" s="140"/>
      <c r="W39" s="140"/>
      <c r="X39" s="140"/>
      <c r="Y39" s="205">
        <f>P31+R34</f>
        <v>0</v>
      </c>
      <c r="Z39" s="206"/>
      <c r="AA39" s="207"/>
      <c r="AB39" s="142" t="s">
        <v>9</v>
      </c>
      <c r="AC39" s="142" t="s">
        <v>9</v>
      </c>
      <c r="AD39" s="143"/>
    </row>
    <row r="40" spans="1:30" ht="3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30" x14ac:dyDescent="0.2">
      <c r="A41" s="140" t="s">
        <v>229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59"/>
      <c r="Y41" s="59"/>
      <c r="Z41" s="59"/>
      <c r="AA41" s="59"/>
    </row>
    <row r="42" spans="1:30" ht="13.9" customHeight="1" x14ac:dyDescent="0.2">
      <c r="A42" s="213"/>
      <c r="B42" s="213"/>
      <c r="C42" s="213"/>
      <c r="D42" s="142" t="s">
        <v>220</v>
      </c>
      <c r="E42" s="140"/>
      <c r="F42" s="140"/>
      <c r="G42" s="204">
        <f>A42/365</f>
        <v>0</v>
      </c>
      <c r="H42" s="204"/>
      <c r="I42" s="204"/>
      <c r="J42" s="142" t="s">
        <v>221</v>
      </c>
      <c r="K42" s="140"/>
      <c r="L42" s="140"/>
      <c r="M42" s="140"/>
      <c r="N42" s="140"/>
      <c r="O42" s="140"/>
      <c r="P42" s="140"/>
      <c r="Q42" s="140"/>
      <c r="R42" s="140"/>
      <c r="S42" s="213"/>
      <c r="T42" s="213"/>
      <c r="U42" s="213"/>
      <c r="V42" s="142" t="s">
        <v>9</v>
      </c>
      <c r="W42" s="140"/>
      <c r="X42" s="59"/>
      <c r="Y42" s="59"/>
      <c r="Z42" s="59"/>
      <c r="AA42" s="59"/>
    </row>
    <row r="43" spans="1:30" ht="3" customHeight="1" x14ac:dyDescent="0.2">
      <c r="T43" s="24"/>
    </row>
    <row r="44" spans="1:30" ht="3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30" x14ac:dyDescent="0.2">
      <c r="A45" s="140" t="s">
        <v>240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30" ht="13.9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94">
        <f>Y39+S42</f>
        <v>0</v>
      </c>
      <c r="O46" s="194"/>
      <c r="P46" s="194"/>
      <c r="Q46" s="140" t="s">
        <v>9</v>
      </c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30" s="157" customFormat="1" ht="30" customHeight="1" x14ac:dyDescent="0.25">
      <c r="A47" s="216" t="s">
        <v>247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</row>
    <row r="48" spans="1:30" s="157" customFormat="1" ht="13.9" customHeight="1" x14ac:dyDescent="0.25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95">
        <f>N46-N27</f>
        <v>0</v>
      </c>
      <c r="O48" s="195"/>
      <c r="P48" s="195"/>
      <c r="Q48" s="155" t="s">
        <v>9</v>
      </c>
      <c r="R48" s="155"/>
      <c r="S48" s="155"/>
      <c r="T48" s="155"/>
      <c r="U48" s="155"/>
      <c r="V48" s="155"/>
      <c r="W48" s="155"/>
      <c r="X48" s="155"/>
      <c r="Y48" s="155"/>
      <c r="Z48" s="155"/>
    </row>
    <row r="49" spans="1:27" ht="20.25" customHeight="1" x14ac:dyDescent="0.2">
      <c r="A49" s="31" t="s">
        <v>12</v>
      </c>
    </row>
    <row r="50" spans="1:27" ht="13.9" customHeight="1" x14ac:dyDescent="0.2">
      <c r="A50" s="200" t="s">
        <v>13</v>
      </c>
      <c r="B50" s="200"/>
      <c r="C50" s="200"/>
      <c r="D50" s="200"/>
      <c r="E50" s="200"/>
      <c r="F50" s="200"/>
      <c r="G50" s="200"/>
      <c r="H50" s="200"/>
      <c r="I50" s="200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102"/>
    </row>
    <row r="51" spans="1:27" ht="13.9" customHeight="1" x14ac:dyDescent="0.2">
      <c r="A51" s="63" t="s">
        <v>14</v>
      </c>
      <c r="B51" s="63"/>
      <c r="C51" s="201"/>
      <c r="D51" s="201"/>
      <c r="E51" s="201"/>
      <c r="F51" s="201"/>
      <c r="G51" s="63" t="s">
        <v>46</v>
      </c>
      <c r="H51" s="63"/>
      <c r="I51" s="63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102"/>
    </row>
    <row r="52" spans="1:27" ht="3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7" s="25" customFormat="1" ht="13.9" customHeight="1" x14ac:dyDescent="0.3">
      <c r="A53" s="67" t="s">
        <v>235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202"/>
      <c r="M53" s="202"/>
      <c r="N53" s="202"/>
      <c r="O53" s="58" t="s">
        <v>197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7" ht="3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7" x14ac:dyDescent="0.2">
      <c r="A55" s="59" t="s">
        <v>15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7" ht="13.9" customHeight="1" x14ac:dyDescent="0.2">
      <c r="A56" s="203" t="s">
        <v>16</v>
      </c>
      <c r="B56" s="203"/>
      <c r="C56" s="203"/>
      <c r="D56" s="203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102"/>
    </row>
    <row r="57" spans="1:27" ht="13.9" customHeight="1" x14ac:dyDescent="0.2">
      <c r="A57" s="203" t="s">
        <v>17</v>
      </c>
      <c r="B57" s="203"/>
      <c r="C57" s="203"/>
      <c r="D57" s="203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102"/>
    </row>
    <row r="58" spans="1:27" ht="13.9" customHeight="1" x14ac:dyDescent="0.2">
      <c r="A58" s="203" t="s">
        <v>18</v>
      </c>
      <c r="B58" s="203"/>
      <c r="C58" s="203"/>
      <c r="D58" s="203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102"/>
    </row>
    <row r="59" spans="1:27" ht="19.5" customHeight="1" x14ac:dyDescent="0.2">
      <c r="A59" s="31" t="s">
        <v>47</v>
      </c>
    </row>
    <row r="60" spans="1:27" x14ac:dyDescent="0.2">
      <c r="A60" s="215" t="s">
        <v>19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 t="s">
        <v>20</v>
      </c>
      <c r="L60" s="215"/>
      <c r="M60" s="215"/>
      <c r="N60" s="215"/>
      <c r="O60" s="215"/>
      <c r="P60" s="215"/>
      <c r="Q60" s="215"/>
      <c r="R60" s="215"/>
      <c r="S60" s="215" t="s">
        <v>21</v>
      </c>
      <c r="T60" s="215"/>
      <c r="U60" s="215"/>
      <c r="V60" s="215"/>
      <c r="W60" s="215"/>
      <c r="X60" s="215"/>
      <c r="Y60" s="215"/>
      <c r="Z60" s="215"/>
      <c r="AA60" s="24"/>
    </row>
    <row r="61" spans="1:27" s="26" customFormat="1" ht="12" customHeight="1" x14ac:dyDescent="0.2">
      <c r="A61" s="217">
        <v>1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>
        <v>2</v>
      </c>
      <c r="L61" s="217"/>
      <c r="M61" s="217"/>
      <c r="N61" s="217"/>
      <c r="O61" s="217"/>
      <c r="P61" s="217"/>
      <c r="Q61" s="217"/>
      <c r="R61" s="217"/>
      <c r="S61" s="217">
        <v>3</v>
      </c>
      <c r="T61" s="217"/>
      <c r="U61" s="217"/>
      <c r="V61" s="217"/>
      <c r="W61" s="217"/>
      <c r="X61" s="217"/>
      <c r="Y61" s="217"/>
      <c r="Z61" s="217"/>
      <c r="AA61" s="148"/>
    </row>
    <row r="62" spans="1:27" ht="15" customHeight="1" x14ac:dyDescent="0.2">
      <c r="A62" s="218" t="s">
        <v>236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9"/>
      <c r="L62" s="220"/>
      <c r="M62" s="220"/>
      <c r="N62" s="220"/>
      <c r="O62" s="220"/>
      <c r="P62" s="220"/>
      <c r="Q62" s="220"/>
      <c r="R62" s="221"/>
      <c r="S62" s="219"/>
      <c r="T62" s="220"/>
      <c r="U62" s="220"/>
      <c r="V62" s="220"/>
      <c r="W62" s="220"/>
      <c r="X62" s="220"/>
      <c r="Y62" s="220"/>
      <c r="Z62" s="221"/>
      <c r="AA62" s="149"/>
    </row>
    <row r="63" spans="1:27" x14ac:dyDescent="0.2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22"/>
      <c r="L63" s="223"/>
      <c r="M63" s="223"/>
      <c r="N63" s="223"/>
      <c r="O63" s="223"/>
      <c r="P63" s="223"/>
      <c r="Q63" s="223"/>
      <c r="R63" s="224"/>
      <c r="S63" s="228" t="s">
        <v>49</v>
      </c>
      <c r="T63" s="229"/>
      <c r="U63" s="229"/>
      <c r="V63" s="229"/>
      <c r="W63" s="229"/>
      <c r="X63" s="229"/>
      <c r="Y63" s="229"/>
      <c r="Z63" s="230"/>
      <c r="AA63" s="150"/>
    </row>
    <row r="64" spans="1:27" x14ac:dyDescent="0.2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25"/>
      <c r="L64" s="226"/>
      <c r="M64" s="226"/>
      <c r="N64" s="226"/>
      <c r="O64" s="226"/>
      <c r="P64" s="226"/>
      <c r="Q64" s="226"/>
      <c r="R64" s="227"/>
      <c r="S64" s="231">
        <f>S62-K62</f>
        <v>0</v>
      </c>
      <c r="T64" s="232"/>
      <c r="U64" s="232"/>
      <c r="V64" s="232"/>
      <c r="W64" s="232"/>
      <c r="X64" s="232"/>
      <c r="Y64" s="232"/>
      <c r="Z64" s="233"/>
      <c r="AA64" s="24"/>
    </row>
    <row r="65" spans="1:27" ht="75" customHeight="1" x14ac:dyDescent="0.2">
      <c r="A65" s="218" t="s">
        <v>48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34"/>
      <c r="L65" s="235"/>
      <c r="M65" s="235"/>
      <c r="N65" s="235"/>
      <c r="O65" s="235"/>
      <c r="P65" s="235"/>
      <c r="Q65" s="235"/>
      <c r="R65" s="236"/>
      <c r="S65" s="234"/>
      <c r="T65" s="235"/>
      <c r="U65" s="235"/>
      <c r="V65" s="235"/>
      <c r="W65" s="235"/>
      <c r="X65" s="235"/>
      <c r="Y65" s="235"/>
      <c r="Z65" s="236"/>
      <c r="AA65" s="151"/>
    </row>
    <row r="66" spans="1:27" ht="22.5" customHeight="1" x14ac:dyDescent="0.2">
      <c r="A66" s="31" t="s">
        <v>245</v>
      </c>
    </row>
    <row r="67" spans="1:27" x14ac:dyDescent="0.2">
      <c r="A67" s="237" t="s">
        <v>23</v>
      </c>
      <c r="B67" s="237"/>
      <c r="C67" s="237"/>
      <c r="D67" s="237"/>
      <c r="E67" s="237"/>
      <c r="F67" s="237"/>
      <c r="G67" s="238" t="s">
        <v>24</v>
      </c>
      <c r="H67" s="238"/>
      <c r="I67" s="238"/>
      <c r="J67" s="238"/>
      <c r="K67" s="238"/>
      <c r="L67" s="238"/>
      <c r="M67" s="238"/>
      <c r="N67" s="238"/>
      <c r="O67" s="238"/>
      <c r="P67" s="238"/>
      <c r="Q67" s="215" t="s">
        <v>41</v>
      </c>
      <c r="R67" s="215"/>
      <c r="S67" s="215"/>
      <c r="T67" s="215"/>
      <c r="U67" s="215"/>
      <c r="V67" s="215"/>
      <c r="W67" s="215"/>
      <c r="X67" s="215"/>
      <c r="Y67" s="215"/>
      <c r="Z67" s="215"/>
      <c r="AA67" s="24"/>
    </row>
    <row r="68" spans="1:27" ht="21.75" customHeight="1" x14ac:dyDescent="0.2">
      <c r="A68" s="237"/>
      <c r="B68" s="237"/>
      <c r="C68" s="237"/>
      <c r="D68" s="237"/>
      <c r="E68" s="237"/>
      <c r="F68" s="237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41" t="s">
        <v>25</v>
      </c>
      <c r="R68" s="241"/>
      <c r="S68" s="241"/>
      <c r="T68" s="241"/>
      <c r="U68" s="241"/>
      <c r="V68" s="241"/>
      <c r="W68" s="241"/>
      <c r="X68" s="241"/>
      <c r="Y68" s="241"/>
      <c r="Z68" s="241"/>
      <c r="AA68" s="150"/>
    </row>
    <row r="69" spans="1:27" ht="15" customHeight="1" x14ac:dyDescent="0.2">
      <c r="A69" s="237"/>
      <c r="B69" s="237"/>
      <c r="C69" s="237"/>
      <c r="D69" s="237"/>
      <c r="E69" s="237"/>
      <c r="F69" s="237"/>
      <c r="G69" s="237" t="s">
        <v>38</v>
      </c>
      <c r="H69" s="237"/>
      <c r="I69" s="237"/>
      <c r="J69" s="237"/>
      <c r="K69" s="237"/>
      <c r="L69" s="238" t="s">
        <v>52</v>
      </c>
      <c r="M69" s="238"/>
      <c r="N69" s="238"/>
      <c r="O69" s="238"/>
      <c r="P69" s="238"/>
      <c r="Q69" s="239" t="s">
        <v>27</v>
      </c>
      <c r="R69" s="239"/>
      <c r="S69" s="239"/>
      <c r="T69" s="239"/>
      <c r="U69" s="239"/>
      <c r="V69" s="239"/>
      <c r="W69" s="239"/>
      <c r="X69" s="239"/>
      <c r="Y69" s="239"/>
      <c r="Z69" s="239"/>
      <c r="AA69" s="152"/>
    </row>
    <row r="70" spans="1:27" x14ac:dyDescent="0.2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8"/>
      <c r="M70" s="238"/>
      <c r="N70" s="238"/>
      <c r="O70" s="238"/>
      <c r="P70" s="238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152"/>
    </row>
    <row r="71" spans="1:27" x14ac:dyDescent="0.2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8"/>
      <c r="M71" s="238"/>
      <c r="N71" s="238"/>
      <c r="O71" s="238"/>
      <c r="P71" s="238"/>
      <c r="Q71" s="215" t="s">
        <v>28</v>
      </c>
      <c r="R71" s="215"/>
      <c r="S71" s="215"/>
      <c r="T71" s="215"/>
      <c r="U71" s="215"/>
      <c r="V71" s="215" t="s">
        <v>29</v>
      </c>
      <c r="W71" s="215"/>
      <c r="X71" s="215"/>
      <c r="Y71" s="215"/>
      <c r="Z71" s="215"/>
      <c r="AA71" s="24"/>
    </row>
    <row r="72" spans="1:27" x14ac:dyDescent="0.2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8"/>
      <c r="M72" s="238"/>
      <c r="N72" s="238"/>
      <c r="O72" s="238"/>
      <c r="P72" s="238"/>
      <c r="Q72" s="239" t="s">
        <v>50</v>
      </c>
      <c r="R72" s="239"/>
      <c r="S72" s="239"/>
      <c r="T72" s="239"/>
      <c r="U72" s="239"/>
      <c r="V72" s="239" t="s">
        <v>51</v>
      </c>
      <c r="W72" s="239"/>
      <c r="X72" s="239"/>
      <c r="Y72" s="239"/>
      <c r="Z72" s="239"/>
      <c r="AA72" s="150"/>
    </row>
    <row r="73" spans="1:27" s="22" customFormat="1" ht="12" customHeight="1" x14ac:dyDescent="0.25">
      <c r="A73" s="240">
        <v>1</v>
      </c>
      <c r="B73" s="240"/>
      <c r="C73" s="240"/>
      <c r="D73" s="240"/>
      <c r="E73" s="240"/>
      <c r="F73" s="240"/>
      <c r="G73" s="240">
        <v>2</v>
      </c>
      <c r="H73" s="240"/>
      <c r="I73" s="240"/>
      <c r="J73" s="240"/>
      <c r="K73" s="240"/>
      <c r="L73" s="240">
        <v>3</v>
      </c>
      <c r="M73" s="240"/>
      <c r="N73" s="240"/>
      <c r="O73" s="240"/>
      <c r="P73" s="240"/>
      <c r="Q73" s="240">
        <v>4</v>
      </c>
      <c r="R73" s="240"/>
      <c r="S73" s="240"/>
      <c r="T73" s="240"/>
      <c r="U73" s="240"/>
      <c r="V73" s="240">
        <v>5</v>
      </c>
      <c r="W73" s="240"/>
      <c r="X73" s="240"/>
      <c r="Y73" s="240"/>
      <c r="Z73" s="240"/>
      <c r="AA73" s="105"/>
    </row>
    <row r="74" spans="1:27" x14ac:dyDescent="0.2">
      <c r="A74" s="243" t="s">
        <v>30</v>
      </c>
      <c r="B74" s="243"/>
      <c r="C74" s="243"/>
      <c r="D74" s="243"/>
      <c r="E74" s="243"/>
      <c r="F74" s="243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2">
        <f>IF(((G74-L74)*$S$64/1000)&lt;0,0,((G74-L74)*$S$64/1000))</f>
        <v>0</v>
      </c>
      <c r="R74" s="242"/>
      <c r="S74" s="242"/>
      <c r="T74" s="242"/>
      <c r="U74" s="242"/>
      <c r="V74" s="242">
        <f>Q74*365</f>
        <v>0</v>
      </c>
      <c r="W74" s="242"/>
      <c r="X74" s="242"/>
      <c r="Y74" s="242"/>
      <c r="Z74" s="242"/>
      <c r="AA74" s="153"/>
    </row>
    <row r="75" spans="1:27" x14ac:dyDescent="0.2">
      <c r="A75" s="243" t="s">
        <v>31</v>
      </c>
      <c r="B75" s="243"/>
      <c r="C75" s="243"/>
      <c r="D75" s="243"/>
      <c r="E75" s="243"/>
      <c r="F75" s="243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2">
        <f t="shared" ref="Q75:Q78" si="0">IF(((G75-L75)*$S$64/1000)&lt;0,0,((G75-L75)*$S$64/1000))</f>
        <v>0</v>
      </c>
      <c r="R75" s="242"/>
      <c r="S75" s="242"/>
      <c r="T75" s="242"/>
      <c r="U75" s="242"/>
      <c r="V75" s="242">
        <f>Q75*365</f>
        <v>0</v>
      </c>
      <c r="W75" s="242"/>
      <c r="X75" s="242"/>
      <c r="Y75" s="242"/>
      <c r="Z75" s="242"/>
      <c r="AA75" s="153"/>
    </row>
    <row r="76" spans="1:27" x14ac:dyDescent="0.2">
      <c r="A76" s="243" t="s">
        <v>32</v>
      </c>
      <c r="B76" s="243"/>
      <c r="C76" s="243"/>
      <c r="D76" s="243"/>
      <c r="E76" s="243"/>
      <c r="F76" s="243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2">
        <f t="shared" si="0"/>
        <v>0</v>
      </c>
      <c r="R76" s="242"/>
      <c r="S76" s="242"/>
      <c r="T76" s="242"/>
      <c r="U76" s="242"/>
      <c r="V76" s="242">
        <f>Q76*365</f>
        <v>0</v>
      </c>
      <c r="W76" s="242"/>
      <c r="X76" s="242"/>
      <c r="Y76" s="242"/>
      <c r="Z76" s="242"/>
      <c r="AA76" s="153"/>
    </row>
    <row r="77" spans="1:27" x14ac:dyDescent="0.2">
      <c r="A77" s="243" t="s">
        <v>33</v>
      </c>
      <c r="B77" s="243"/>
      <c r="C77" s="243"/>
      <c r="D77" s="243"/>
      <c r="E77" s="243"/>
      <c r="F77" s="243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2">
        <f t="shared" si="0"/>
        <v>0</v>
      </c>
      <c r="R77" s="242"/>
      <c r="S77" s="242"/>
      <c r="T77" s="242"/>
      <c r="U77" s="242"/>
      <c r="V77" s="242">
        <f>Q77*365</f>
        <v>0</v>
      </c>
      <c r="W77" s="242"/>
      <c r="X77" s="242"/>
      <c r="Y77" s="242"/>
      <c r="Z77" s="242"/>
      <c r="AA77" s="153"/>
    </row>
    <row r="78" spans="1:27" x14ac:dyDescent="0.2">
      <c r="A78" s="243" t="s">
        <v>34</v>
      </c>
      <c r="B78" s="243"/>
      <c r="C78" s="243"/>
      <c r="D78" s="243"/>
      <c r="E78" s="243"/>
      <c r="F78" s="243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2">
        <f t="shared" si="0"/>
        <v>0</v>
      </c>
      <c r="R78" s="242"/>
      <c r="S78" s="242"/>
      <c r="T78" s="242"/>
      <c r="U78" s="242"/>
      <c r="V78" s="242">
        <f>Q78*365</f>
        <v>0</v>
      </c>
      <c r="W78" s="242"/>
      <c r="X78" s="242"/>
      <c r="Y78" s="242"/>
      <c r="Z78" s="242"/>
      <c r="AA78" s="153"/>
    </row>
    <row r="79" spans="1:27" x14ac:dyDescent="0.2"/>
    <row r="80" spans="1:27" x14ac:dyDescent="0.2">
      <c r="A80" s="31" t="s">
        <v>244</v>
      </c>
    </row>
    <row r="81" spans="1:31" ht="60" customHeight="1" x14ac:dyDescent="0.2">
      <c r="A81" s="245"/>
      <c r="B81" s="245"/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103"/>
    </row>
    <row r="82" spans="1:31" ht="3" customHeight="1" x14ac:dyDescent="0.2"/>
    <row r="83" spans="1:31" ht="15" customHeight="1" x14ac:dyDescent="0.2">
      <c r="A83" s="170" t="s">
        <v>227</v>
      </c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04"/>
    </row>
    <row r="84" spans="1:31" ht="14.25" customHeight="1" x14ac:dyDescent="0.2">
      <c r="A84" s="246" t="s">
        <v>248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154"/>
    </row>
    <row r="85" spans="1:31" ht="14.25" customHeight="1" x14ac:dyDescent="0.2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154"/>
    </row>
    <row r="86" spans="1:31" ht="14.25" customHeight="1" x14ac:dyDescent="0.2">
      <c r="A86" s="246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154"/>
    </row>
    <row r="87" spans="1:31" ht="21.75" customHeight="1" x14ac:dyDescent="0.2">
      <c r="A87" s="246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154"/>
    </row>
    <row r="88" spans="1:31" x14ac:dyDescent="0.2">
      <c r="A88" s="200" t="s">
        <v>55</v>
      </c>
      <c r="B88" s="200"/>
      <c r="C88" s="200"/>
      <c r="D88" s="200"/>
      <c r="E88" s="200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102"/>
    </row>
    <row r="89" spans="1:31" x14ac:dyDescent="0.2">
      <c r="A89" s="200" t="s">
        <v>56</v>
      </c>
      <c r="B89" s="200"/>
      <c r="C89" s="200"/>
      <c r="D89" s="200"/>
      <c r="E89" s="200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102"/>
    </row>
    <row r="90" spans="1:31" ht="105" customHeight="1" x14ac:dyDescent="0.2"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31" ht="15" customHeight="1" x14ac:dyDescent="0.2">
      <c r="A91" s="249"/>
      <c r="B91" s="249"/>
      <c r="C91" s="249"/>
      <c r="D91" s="249"/>
      <c r="E91" s="249"/>
      <c r="F91" s="249"/>
      <c r="G91" s="249"/>
      <c r="H91" s="249"/>
      <c r="I91" s="59" t="str">
        <f ca="1">CONCATENATE(", dnia ",TEXT(TODAY(),"dd.mm.rrrr")," r.")</f>
        <v>, dnia 02.07.2024 r.</v>
      </c>
      <c r="J91" s="59"/>
      <c r="K91" s="59"/>
      <c r="L91" s="59"/>
      <c r="M91" s="59"/>
      <c r="N91" s="59"/>
      <c r="O91" s="250" t="s">
        <v>58</v>
      </c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4"/>
    </row>
    <row r="92" spans="1:31" ht="24" customHeight="1" x14ac:dyDescent="0.2">
      <c r="H92" s="36" t="s">
        <v>60</v>
      </c>
      <c r="I92" s="22" t="s">
        <v>59</v>
      </c>
      <c r="O92" s="247" t="s">
        <v>57</v>
      </c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100"/>
    </row>
    <row r="93" spans="1:31" ht="15" customHeight="1" x14ac:dyDescent="0.2"/>
    <row r="94" spans="1:31" ht="12" customHeight="1" x14ac:dyDescent="0.2">
      <c r="A94" s="163" t="s">
        <v>124</v>
      </c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</row>
    <row r="95" spans="1:31" ht="28.5" customHeight="1" x14ac:dyDescent="0.2">
      <c r="A95" s="164" t="s">
        <v>189</v>
      </c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</row>
    <row r="96" spans="1:31" x14ac:dyDescent="0.2"/>
    <row r="97" x14ac:dyDescent="0.2"/>
    <row r="98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</sheetData>
  <sheetProtection algorithmName="SHA-512" hashValue="i+7pYzWIZm/8au+fT7rkHLAwrLDHtI1rG6YAGysAW74OFSptnjANAI8EuNenLM0nFKEkSJmby31FjBv2ZCVIiA==" saltValue="f0vf48SMMV6dhjbSBfDFzg==" spinCount="100000" sheet="1" formatCells="0" formatColumns="0" formatRows="0" insertColumns="0" insertRows="0" insertHyperlinks="0" deleteColumns="0" deleteRows="0" sort="0" autoFilter="0" pivotTables="0"/>
  <mergeCells count="116">
    <mergeCell ref="A88:E88"/>
    <mergeCell ref="F88:Z88"/>
    <mergeCell ref="A89:E89"/>
    <mergeCell ref="F89:Z89"/>
    <mergeCell ref="A81:Z81"/>
    <mergeCell ref="A83:Z83"/>
    <mergeCell ref="A84:Z87"/>
    <mergeCell ref="O92:Z92"/>
    <mergeCell ref="N22:P22"/>
    <mergeCell ref="V22:X22"/>
    <mergeCell ref="S25:U25"/>
    <mergeCell ref="A30:Z30"/>
    <mergeCell ref="P31:R31"/>
    <mergeCell ref="A32:Z32"/>
    <mergeCell ref="A91:H91"/>
    <mergeCell ref="O91:Z91"/>
    <mergeCell ref="A78:F78"/>
    <mergeCell ref="G78:K78"/>
    <mergeCell ref="L78:P78"/>
    <mergeCell ref="Q78:U78"/>
    <mergeCell ref="V78:Z78"/>
    <mergeCell ref="A76:F76"/>
    <mergeCell ref="G76:K76"/>
    <mergeCell ref="L76:P76"/>
    <mergeCell ref="Q76:U76"/>
    <mergeCell ref="V76:Z76"/>
    <mergeCell ref="A77:F77"/>
    <mergeCell ref="G77:K77"/>
    <mergeCell ref="L77:P77"/>
    <mergeCell ref="Q77:U77"/>
    <mergeCell ref="V77:Z77"/>
    <mergeCell ref="A74:F74"/>
    <mergeCell ref="G74:K74"/>
    <mergeCell ref="L74:P74"/>
    <mergeCell ref="Q74:U74"/>
    <mergeCell ref="V74:Z74"/>
    <mergeCell ref="A75:F75"/>
    <mergeCell ref="G75:K75"/>
    <mergeCell ref="L75:P75"/>
    <mergeCell ref="Q75:U75"/>
    <mergeCell ref="V75:Z75"/>
    <mergeCell ref="G69:K72"/>
    <mergeCell ref="L69:P72"/>
    <mergeCell ref="Q69:Z70"/>
    <mergeCell ref="Q71:U71"/>
    <mergeCell ref="V71:Z71"/>
    <mergeCell ref="Q72:U72"/>
    <mergeCell ref="V72:Z72"/>
    <mergeCell ref="A73:F73"/>
    <mergeCell ref="G73:K73"/>
    <mergeCell ref="L73:P73"/>
    <mergeCell ref="Q73:U73"/>
    <mergeCell ref="V73:Z73"/>
    <mergeCell ref="A67:F72"/>
    <mergeCell ref="G67:P68"/>
    <mergeCell ref="Q67:Z67"/>
    <mergeCell ref="Q68:Z68"/>
    <mergeCell ref="A61:J61"/>
    <mergeCell ref="K61:R61"/>
    <mergeCell ref="S61:Z61"/>
    <mergeCell ref="A62:J64"/>
    <mergeCell ref="K62:R64"/>
    <mergeCell ref="S62:Z62"/>
    <mergeCell ref="S63:Z63"/>
    <mergeCell ref="S64:Z64"/>
    <mergeCell ref="A65:J65"/>
    <mergeCell ref="K65:R65"/>
    <mergeCell ref="S65:Z65"/>
    <mergeCell ref="A42:C42"/>
    <mergeCell ref="G42:I42"/>
    <mergeCell ref="S42:U42"/>
    <mergeCell ref="A57:D57"/>
    <mergeCell ref="E57:Z57"/>
    <mergeCell ref="A58:D58"/>
    <mergeCell ref="E58:Z58"/>
    <mergeCell ref="A60:J60"/>
    <mergeCell ref="K60:R60"/>
    <mergeCell ref="S60:Z60"/>
    <mergeCell ref="A47:AB47"/>
    <mergeCell ref="A1:Z1"/>
    <mergeCell ref="A2:Z2"/>
    <mergeCell ref="A3:Z3"/>
    <mergeCell ref="A4:Z4"/>
    <mergeCell ref="A6:Z6"/>
    <mergeCell ref="A8:Z8"/>
    <mergeCell ref="A25:C25"/>
    <mergeCell ref="G25:I25"/>
    <mergeCell ref="A16:Z16"/>
    <mergeCell ref="A17:C17"/>
    <mergeCell ref="P17:R17"/>
    <mergeCell ref="P19:R19"/>
    <mergeCell ref="A20:Z20"/>
    <mergeCell ref="N27:P27"/>
    <mergeCell ref="N48:P48"/>
    <mergeCell ref="A33:Z33"/>
    <mergeCell ref="A94:AE94"/>
    <mergeCell ref="A95:AE95"/>
    <mergeCell ref="A9:Z9"/>
    <mergeCell ref="A12:Z12"/>
    <mergeCell ref="A13:Z13"/>
    <mergeCell ref="P14:R14"/>
    <mergeCell ref="A29:AB29"/>
    <mergeCell ref="N46:P46"/>
    <mergeCell ref="A50:I50"/>
    <mergeCell ref="J50:Z50"/>
    <mergeCell ref="A34:C34"/>
    <mergeCell ref="R34:T34"/>
    <mergeCell ref="R36:T36"/>
    <mergeCell ref="A37:Z37"/>
    <mergeCell ref="C51:F51"/>
    <mergeCell ref="J51:Z51"/>
    <mergeCell ref="L53:N53"/>
    <mergeCell ref="A56:D56"/>
    <mergeCell ref="E56:Z56"/>
    <mergeCell ref="Q39:S39"/>
    <mergeCell ref="Y39:AA39"/>
  </mergeCells>
  <conditionalFormatting sqref="A81">
    <cfRule type="cellIs" dxfId="104" priority="22" operator="equal">
      <formula>""</formula>
    </cfRule>
  </conditionalFormatting>
  <conditionalFormatting sqref="A91">
    <cfRule type="cellIs" dxfId="103" priority="18" operator="equal">
      <formula>""</formula>
    </cfRule>
  </conditionalFormatting>
  <conditionalFormatting sqref="A17:C17">
    <cfRule type="cellIs" dxfId="102" priority="35" operator="equal">
      <formula>""</formula>
    </cfRule>
  </conditionalFormatting>
  <conditionalFormatting sqref="A25:C25">
    <cfRule type="cellIs" dxfId="101" priority="15" operator="equal">
      <formula>""</formula>
    </cfRule>
  </conditionalFormatting>
  <conditionalFormatting sqref="A34:C34">
    <cfRule type="cellIs" dxfId="100" priority="11" operator="equal">
      <formula>""</formula>
    </cfRule>
  </conditionalFormatting>
  <conditionalFormatting sqref="A42:C42">
    <cfRule type="cellIs" dxfId="99" priority="6" operator="equal">
      <formula>""</formula>
    </cfRule>
  </conditionalFormatting>
  <conditionalFormatting sqref="A8:AA8">
    <cfRule type="cellIs" dxfId="98" priority="37" operator="equal">
      <formula>""</formula>
    </cfRule>
  </conditionalFormatting>
  <conditionalFormatting sqref="C51">
    <cfRule type="cellIs" dxfId="97" priority="32" operator="equal">
      <formula>""</formula>
    </cfRule>
  </conditionalFormatting>
  <conditionalFormatting sqref="E56:E58">
    <cfRule type="cellIs" dxfId="96" priority="29" operator="equal">
      <formula>""</formula>
    </cfRule>
  </conditionalFormatting>
  <conditionalFormatting sqref="F88:F89">
    <cfRule type="cellIs" dxfId="95" priority="19" operator="equal">
      <formula>""</formula>
    </cfRule>
  </conditionalFormatting>
  <conditionalFormatting sqref="G74:G78">
    <cfRule type="cellIs" dxfId="94" priority="24" operator="equal">
      <formula>""</formula>
    </cfRule>
  </conditionalFormatting>
  <conditionalFormatting sqref="G25:I25">
    <cfRule type="cellIs" dxfId="93" priority="14" operator="equal">
      <formula>""</formula>
    </cfRule>
  </conditionalFormatting>
  <conditionalFormatting sqref="G42:I42">
    <cfRule type="cellIs" dxfId="92" priority="5" operator="equal">
      <formula>""</formula>
    </cfRule>
  </conditionalFormatting>
  <conditionalFormatting sqref="J50:J51">
    <cfRule type="cellIs" dxfId="91" priority="31" operator="equal">
      <formula>""</formula>
    </cfRule>
  </conditionalFormatting>
  <conditionalFormatting sqref="K62">
    <cfRule type="cellIs" dxfId="90" priority="26" operator="equal">
      <formula>""</formula>
    </cfRule>
  </conditionalFormatting>
  <conditionalFormatting sqref="K65">
    <cfRule type="cellIs" dxfId="89" priority="28" operator="equal">
      <formula>""</formula>
    </cfRule>
  </conditionalFormatting>
  <conditionalFormatting sqref="L74:L78">
    <cfRule type="cellIs" dxfId="88" priority="23" operator="equal">
      <formula>""</formula>
    </cfRule>
  </conditionalFormatting>
  <conditionalFormatting sqref="L53:N53">
    <cfRule type="cellIs" dxfId="87" priority="30" operator="equal">
      <formula>""</formula>
    </cfRule>
  </conditionalFormatting>
  <conditionalFormatting sqref="N27:P27">
    <cfRule type="cellIs" dxfId="85" priority="2" operator="equal">
      <formula>""</formula>
    </cfRule>
  </conditionalFormatting>
  <conditionalFormatting sqref="N46:P46 N48:P48">
    <cfRule type="cellIs" dxfId="84" priority="3" operator="equal">
      <formula>""</formula>
    </cfRule>
  </conditionalFormatting>
  <conditionalFormatting sqref="P14:R14">
    <cfRule type="cellIs" dxfId="83" priority="36" operator="equal">
      <formula>""</formula>
    </cfRule>
  </conditionalFormatting>
  <conditionalFormatting sqref="P17:R17">
    <cfRule type="cellIs" dxfId="82" priority="33" operator="equal">
      <formula>""</formula>
    </cfRule>
  </conditionalFormatting>
  <conditionalFormatting sqref="P19:R19">
    <cfRule type="cellIs" dxfId="81" priority="34" operator="equal">
      <formula>""</formula>
    </cfRule>
  </conditionalFormatting>
  <conditionalFormatting sqref="P31:R31">
    <cfRule type="cellIs" dxfId="80" priority="12" operator="equal">
      <formula>""</formula>
    </cfRule>
  </conditionalFormatting>
  <conditionalFormatting sqref="Q39:S39">
    <cfRule type="cellIs" dxfId="79" priority="8" operator="equal">
      <formula>""</formula>
    </cfRule>
  </conditionalFormatting>
  <conditionalFormatting sqref="R34:T34">
    <cfRule type="cellIs" dxfId="78" priority="9" operator="equal">
      <formula>""</formula>
    </cfRule>
  </conditionalFormatting>
  <conditionalFormatting sqref="R36:T36">
    <cfRule type="cellIs" dxfId="77" priority="10" operator="equal">
      <formula>""</formula>
    </cfRule>
  </conditionalFormatting>
  <conditionalFormatting sqref="S62">
    <cfRule type="cellIs" dxfId="76" priority="25" operator="equal">
      <formula>""</formula>
    </cfRule>
  </conditionalFormatting>
  <conditionalFormatting sqref="S65">
    <cfRule type="cellIs" dxfId="75" priority="27" operator="equal">
      <formula>""</formula>
    </cfRule>
  </conditionalFormatting>
  <conditionalFormatting sqref="S25:U25">
    <cfRule type="cellIs" dxfId="74" priority="13" operator="equal">
      <formula>""</formula>
    </cfRule>
  </conditionalFormatting>
  <conditionalFormatting sqref="S42:U42">
    <cfRule type="cellIs" dxfId="73" priority="4" operator="equal">
      <formula>""</formula>
    </cfRule>
  </conditionalFormatting>
  <conditionalFormatting sqref="V22:X22">
    <cfRule type="cellIs" dxfId="72" priority="16" operator="equal">
      <formula>""</formula>
    </cfRule>
  </conditionalFormatting>
  <conditionalFormatting sqref="Y39">
    <cfRule type="cellIs" dxfId="71" priority="7" operator="equal">
      <formula>""</formula>
    </cfRule>
  </conditionalFormatting>
  <conditionalFormatting sqref="N22:P22">
    <cfRule type="cellIs" dxfId="0" priority="1" operator="equal">
      <formula>""</formula>
    </cfRule>
  </conditionalFormatting>
  <printOptions horizontalCentered="1"/>
  <pageMargins left="0.70866141732283472" right="0.59055118110236227" top="0.59055118110236227" bottom="0.59055118110236227" header="0.31496062992125984" footer="0.31496062992125984"/>
  <pageSetup paperSize="9" scale="87" orientation="portrait" r:id="rId1"/>
  <headerFooter>
    <oddFooter>&amp;C&amp;"Arial,Normalny"&amp;8Strona &amp;P z &amp;N&amp;R&amp;"Arial,Normalny"&amp;8v2024-1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4207-A8A9-47B5-B71D-5FD8BD02EBD9}">
  <dimension ref="A1:AE129"/>
  <sheetViews>
    <sheetView tabSelected="1" topLeftCell="A8" zoomScaleNormal="100" zoomScaleSheetLayoutView="100" workbookViewId="0">
      <selection activeCell="N22" sqref="N22:P22"/>
    </sheetView>
  </sheetViews>
  <sheetFormatPr defaultColWidth="0" defaultRowHeight="14.25" customHeight="1" zeroHeight="1" x14ac:dyDescent="0.2"/>
  <cols>
    <col min="1" max="27" width="3.28515625" style="19" customWidth="1"/>
    <col min="28" max="28" width="4.42578125" style="19" customWidth="1"/>
    <col min="29" max="16384" width="9.140625" style="19" hidden="1"/>
  </cols>
  <sheetData>
    <row r="1" spans="1:27" ht="15" x14ac:dyDescent="0.25">
      <c r="A1" s="208" t="s">
        <v>242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106"/>
    </row>
    <row r="2" spans="1:27" ht="15" customHeight="1" x14ac:dyDescent="0.2">
      <c r="A2" s="209" t="s">
        <v>230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35"/>
    </row>
    <row r="3" spans="1:27" x14ac:dyDescent="0.2">
      <c r="A3" s="209" t="s">
        <v>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35"/>
    </row>
    <row r="4" spans="1:27" ht="14.25" customHeight="1" x14ac:dyDescent="0.2">
      <c r="A4" s="210" t="s">
        <v>238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137"/>
    </row>
    <row r="5" spans="1:27" ht="3" customHeight="1" x14ac:dyDescent="0.2"/>
    <row r="6" spans="1:27" ht="36" customHeight="1" x14ac:dyDescent="0.2">
      <c r="A6" s="162" t="s">
        <v>171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01"/>
    </row>
    <row r="7" spans="1:27" ht="3" customHeight="1" x14ac:dyDescent="0.2"/>
    <row r="8" spans="1:27" ht="45" customHeight="1" x14ac:dyDescent="0.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107"/>
    </row>
    <row r="9" spans="1:27" ht="12" customHeight="1" x14ac:dyDescent="0.2">
      <c r="A9" s="197" t="s">
        <v>2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05"/>
    </row>
    <row r="10" spans="1:27" ht="3" customHeight="1" x14ac:dyDescent="0.2"/>
    <row r="11" spans="1:27" s="20" customFormat="1" x14ac:dyDescent="0.25">
      <c r="A11" s="138" t="s">
        <v>3</v>
      </c>
    </row>
    <row r="12" spans="1:27" ht="18.75" customHeight="1" x14ac:dyDescent="0.2">
      <c r="A12" s="198" t="s">
        <v>212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39"/>
    </row>
    <row r="13" spans="1:27" ht="12" customHeight="1" x14ac:dyDescent="0.2">
      <c r="A13" s="196" t="s">
        <v>4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27"/>
    </row>
    <row r="14" spans="1:27" ht="13.9" customHeight="1" x14ac:dyDescent="0.2">
      <c r="A14" s="21"/>
      <c r="B14" s="20"/>
      <c r="C14" s="20"/>
      <c r="D14" s="20"/>
      <c r="E14" s="20"/>
      <c r="F14" s="20"/>
      <c r="P14" s="199"/>
      <c r="Q14" s="199"/>
      <c r="R14" s="199"/>
      <c r="S14" s="62" t="s">
        <v>9</v>
      </c>
      <c r="T14" s="59"/>
    </row>
    <row r="15" spans="1:27" ht="3" customHeight="1" x14ac:dyDescent="0.2"/>
    <row r="16" spans="1:27" ht="30" customHeight="1" x14ac:dyDescent="0.2">
      <c r="A16" s="214" t="s">
        <v>44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108"/>
    </row>
    <row r="17" spans="1:28" ht="13.9" customHeight="1" x14ac:dyDescent="0.2">
      <c r="A17" s="199"/>
      <c r="B17" s="199"/>
      <c r="C17" s="199"/>
      <c r="D17" s="59" t="s">
        <v>221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199"/>
      <c r="Q17" s="199"/>
      <c r="R17" s="199"/>
      <c r="S17" s="59" t="s">
        <v>9</v>
      </c>
      <c r="T17" s="59"/>
      <c r="U17" s="59"/>
      <c r="V17" s="59"/>
      <c r="W17" s="59"/>
      <c r="X17" s="59"/>
      <c r="Y17" s="59"/>
      <c r="Z17" s="59"/>
      <c r="AA17" s="59"/>
    </row>
    <row r="18" spans="1:28" ht="3" customHeight="1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8" ht="13.9" customHeight="1" x14ac:dyDescent="0.2">
      <c r="A19" s="59" t="s">
        <v>10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99"/>
      <c r="Q19" s="199"/>
      <c r="R19" s="199"/>
      <c r="S19" s="59" t="s">
        <v>197</v>
      </c>
      <c r="T19" s="59"/>
      <c r="U19" s="59"/>
      <c r="V19" s="59"/>
      <c r="W19" s="59"/>
      <c r="X19" s="59"/>
      <c r="Y19" s="59"/>
      <c r="Z19" s="59"/>
      <c r="AA19" s="59"/>
    </row>
    <row r="20" spans="1:28" ht="24" customHeight="1" x14ac:dyDescent="0.2">
      <c r="A20" s="162" t="s">
        <v>45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01"/>
    </row>
    <row r="21" spans="1:28" ht="3" customHeight="1" x14ac:dyDescent="0.2"/>
    <row r="22" spans="1:28" ht="13.9" customHeight="1" x14ac:dyDescent="0.2">
      <c r="A22" s="140" t="s">
        <v>214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4"/>
      <c r="N22" s="401"/>
      <c r="O22" s="401"/>
      <c r="P22" s="401"/>
      <c r="Q22" s="142" t="s">
        <v>196</v>
      </c>
      <c r="R22" s="140"/>
      <c r="S22" s="140"/>
      <c r="T22" s="140"/>
      <c r="U22" s="140"/>
      <c r="V22" s="194">
        <f>P14+P17</f>
        <v>0</v>
      </c>
      <c r="W22" s="194"/>
      <c r="X22" s="194"/>
      <c r="Y22" s="142" t="s">
        <v>9</v>
      </c>
      <c r="Z22" s="143"/>
      <c r="AA22" s="143"/>
    </row>
    <row r="23" spans="1:28" ht="3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8" x14ac:dyDescent="0.2">
      <c r="A24" s="140" t="s">
        <v>186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59"/>
      <c r="Y24" s="59"/>
      <c r="Z24" s="59"/>
      <c r="AA24" s="59"/>
    </row>
    <row r="25" spans="1:28" ht="13.9" customHeight="1" x14ac:dyDescent="0.2">
      <c r="A25" s="213"/>
      <c r="B25" s="213"/>
      <c r="C25" s="213"/>
      <c r="D25" s="142" t="s">
        <v>220</v>
      </c>
      <c r="E25" s="140"/>
      <c r="F25" s="140"/>
      <c r="G25" s="204">
        <f>A25/365</f>
        <v>0</v>
      </c>
      <c r="H25" s="204"/>
      <c r="I25" s="204"/>
      <c r="J25" s="142" t="s">
        <v>221</v>
      </c>
      <c r="K25" s="140"/>
      <c r="L25" s="140"/>
      <c r="M25" s="140"/>
      <c r="N25" s="140"/>
      <c r="O25" s="140"/>
      <c r="P25" s="140"/>
      <c r="Q25" s="140"/>
      <c r="R25" s="140"/>
      <c r="S25" s="213"/>
      <c r="T25" s="213"/>
      <c r="U25" s="213"/>
      <c r="V25" s="142" t="s">
        <v>9</v>
      </c>
      <c r="W25" s="140"/>
      <c r="X25" s="59"/>
      <c r="Y25" s="59"/>
      <c r="Z25" s="59"/>
      <c r="AA25" s="59"/>
    </row>
    <row r="26" spans="1:28" ht="3" customHeight="1" x14ac:dyDescent="0.2">
      <c r="A26" s="21"/>
      <c r="B26" s="20"/>
      <c r="C26" s="20"/>
      <c r="D26" s="20"/>
      <c r="E26" s="20"/>
      <c r="F26" s="20"/>
      <c r="K26" s="21"/>
      <c r="L26" s="20"/>
      <c r="M26" s="20"/>
      <c r="N26" s="20"/>
      <c r="O26" s="20"/>
      <c r="P26" s="20"/>
      <c r="X26" s="59"/>
      <c r="Y26" s="59"/>
      <c r="Z26" s="59"/>
      <c r="AA26" s="59"/>
    </row>
    <row r="27" spans="1:28" ht="13.9" customHeight="1" x14ac:dyDescent="0.2">
      <c r="A27" s="140" t="s">
        <v>241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40"/>
      <c r="T27" s="140"/>
      <c r="U27" s="140"/>
      <c r="V27" s="140"/>
      <c r="W27" s="140"/>
      <c r="X27" s="140"/>
      <c r="Y27" s="140"/>
      <c r="Z27" s="140"/>
      <c r="AA27" s="59"/>
    </row>
    <row r="28" spans="1:28" ht="13.9" customHeight="1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95">
        <f>S25+V22</f>
        <v>0</v>
      </c>
      <c r="O28" s="195"/>
      <c r="P28" s="195"/>
      <c r="Q28" s="155" t="s">
        <v>9</v>
      </c>
      <c r="R28" s="155"/>
      <c r="S28" s="140"/>
      <c r="T28" s="140"/>
      <c r="U28" s="140"/>
      <c r="V28" s="140"/>
      <c r="W28" s="140"/>
      <c r="X28" s="140"/>
      <c r="Y28" s="140"/>
      <c r="Z28" s="140"/>
      <c r="AA28" s="59"/>
    </row>
    <row r="29" spans="1:28" ht="20.25" customHeight="1" x14ac:dyDescent="0.2">
      <c r="A29" s="155" t="s">
        <v>243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40"/>
      <c r="T29" s="140"/>
      <c r="U29" s="140"/>
      <c r="V29" s="140"/>
      <c r="W29" s="140"/>
      <c r="X29" s="140"/>
      <c r="Y29" s="140"/>
      <c r="Z29" s="140"/>
      <c r="AA29" s="59"/>
    </row>
    <row r="30" spans="1:28" ht="13.9" customHeight="1" x14ac:dyDescent="0.2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263"/>
      <c r="O30" s="263"/>
      <c r="P30" s="263"/>
      <c r="Q30" s="155" t="s">
        <v>246</v>
      </c>
      <c r="R30" s="155"/>
      <c r="S30" s="140"/>
      <c r="T30" s="140"/>
      <c r="U30" s="140"/>
      <c r="V30" s="140"/>
      <c r="W30" s="140"/>
      <c r="X30" s="140"/>
      <c r="Y30" s="140"/>
      <c r="Z30" s="140"/>
      <c r="AA30" s="59"/>
    </row>
    <row r="31" spans="1:28" ht="24.75" customHeight="1" x14ac:dyDescent="0.2">
      <c r="A31" s="31" t="s">
        <v>11</v>
      </c>
    </row>
    <row r="32" spans="1:28" s="23" customFormat="1" ht="16.5" customHeight="1" x14ac:dyDescent="0.2">
      <c r="A32" s="198" t="s">
        <v>231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</row>
    <row r="33" spans="1:30" x14ac:dyDescent="0.2">
      <c r="A33" s="196" t="s">
        <v>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27"/>
    </row>
    <row r="34" spans="1:30" ht="13.9" customHeight="1" x14ac:dyDescent="0.2">
      <c r="A34" s="21"/>
      <c r="B34" s="20"/>
      <c r="C34" s="20"/>
      <c r="D34" s="20"/>
      <c r="E34" s="20"/>
      <c r="F34" s="20"/>
      <c r="P34" s="199"/>
      <c r="Q34" s="199"/>
      <c r="R34" s="199"/>
      <c r="S34" s="62" t="s">
        <v>9</v>
      </c>
      <c r="T34" s="59"/>
    </row>
    <row r="35" spans="1:30" s="145" customFormat="1" ht="29.25" customHeight="1" x14ac:dyDescent="0.2">
      <c r="A35" s="248" t="s">
        <v>232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147"/>
    </row>
    <row r="36" spans="1:30" s="145" customFormat="1" ht="12.75" customHeight="1" x14ac:dyDescent="0.25">
      <c r="A36" s="196" t="s">
        <v>4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27"/>
    </row>
    <row r="37" spans="1:30" ht="13.9" customHeight="1" x14ac:dyDescent="0.2">
      <c r="A37" s="199"/>
      <c r="B37" s="199"/>
      <c r="C37" s="199"/>
      <c r="D37" s="59" t="s">
        <v>221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R37" s="199"/>
      <c r="S37" s="199"/>
      <c r="T37" s="199"/>
      <c r="U37" s="59" t="s">
        <v>9</v>
      </c>
      <c r="V37" s="59"/>
    </row>
    <row r="38" spans="1:30" ht="2.25" customHeight="1" x14ac:dyDescent="0.2"/>
    <row r="39" spans="1:30" ht="13.9" customHeight="1" x14ac:dyDescent="0.2">
      <c r="A39" s="59" t="s">
        <v>233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146"/>
      <c r="R39" s="199"/>
      <c r="S39" s="199"/>
      <c r="T39" s="199"/>
      <c r="U39" s="59" t="s">
        <v>197</v>
      </c>
      <c r="V39" s="59"/>
    </row>
    <row r="40" spans="1:30" ht="24" customHeight="1" x14ac:dyDescent="0.2">
      <c r="A40" s="162" t="s">
        <v>45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01"/>
    </row>
    <row r="41" spans="1:30" ht="2.25" customHeigh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30" ht="13.9" customHeight="1" x14ac:dyDescent="0.2">
      <c r="A42" s="140" t="s">
        <v>234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4"/>
      <c r="Q42" s="204">
        <f>(P34*R39)+A37</f>
        <v>0</v>
      </c>
      <c r="R42" s="204"/>
      <c r="S42" s="204"/>
      <c r="T42" s="142" t="s">
        <v>196</v>
      </c>
      <c r="U42" s="140"/>
      <c r="V42" s="140"/>
      <c r="W42" s="140"/>
      <c r="X42" s="140"/>
      <c r="Y42" s="205">
        <f>P34+R37</f>
        <v>0</v>
      </c>
      <c r="Z42" s="206"/>
      <c r="AA42" s="207"/>
      <c r="AB42" s="142" t="s">
        <v>9</v>
      </c>
      <c r="AC42" s="142" t="s">
        <v>9</v>
      </c>
      <c r="AD42" s="143"/>
    </row>
    <row r="43" spans="1:30" ht="3" customHeigh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30" x14ac:dyDescent="0.2">
      <c r="A44" s="140" t="s">
        <v>229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59"/>
      <c r="Y44" s="59"/>
      <c r="Z44" s="59"/>
      <c r="AA44" s="59"/>
    </row>
    <row r="45" spans="1:30" ht="13.9" customHeight="1" x14ac:dyDescent="0.2">
      <c r="A45" s="213"/>
      <c r="B45" s="213"/>
      <c r="C45" s="213"/>
      <c r="D45" s="142" t="s">
        <v>220</v>
      </c>
      <c r="E45" s="140"/>
      <c r="F45" s="140"/>
      <c r="G45" s="204">
        <f>A45/365</f>
        <v>0</v>
      </c>
      <c r="H45" s="204"/>
      <c r="I45" s="204"/>
      <c r="J45" s="142" t="s">
        <v>221</v>
      </c>
      <c r="K45" s="140"/>
      <c r="L45" s="140"/>
      <c r="M45" s="140"/>
      <c r="N45" s="140"/>
      <c r="O45" s="140"/>
      <c r="P45" s="140"/>
      <c r="Q45" s="140"/>
      <c r="R45" s="140"/>
      <c r="S45" s="213"/>
      <c r="T45" s="213"/>
      <c r="U45" s="213"/>
      <c r="V45" s="142" t="s">
        <v>9</v>
      </c>
      <c r="W45" s="140"/>
      <c r="X45" s="59"/>
      <c r="Y45" s="59"/>
      <c r="Z45" s="59"/>
      <c r="AA45" s="59"/>
    </row>
    <row r="46" spans="1:30" ht="3" customHeight="1" x14ac:dyDescent="0.2">
      <c r="T46" s="24"/>
    </row>
    <row r="47" spans="1:30" ht="3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30" x14ac:dyDescent="0.2">
      <c r="A48" s="140" t="s">
        <v>240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8" ht="13.9" customHeight="1" x14ac:dyDescent="0.2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95">
        <f>Y42+S45</f>
        <v>0</v>
      </c>
      <c r="O49" s="195"/>
      <c r="P49" s="195"/>
      <c r="Q49" s="155" t="s">
        <v>9</v>
      </c>
      <c r="R49" s="155"/>
      <c r="S49" s="140"/>
      <c r="T49" s="140"/>
      <c r="U49" s="140"/>
      <c r="V49" s="140"/>
      <c r="W49" s="140"/>
      <c r="X49" s="140"/>
      <c r="Y49" s="140"/>
      <c r="Z49" s="140"/>
    </row>
    <row r="50" spans="1:28" s="157" customFormat="1" ht="31.5" customHeight="1" x14ac:dyDescent="0.25">
      <c r="A50" s="216" t="s">
        <v>247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</row>
    <row r="51" spans="1:28" s="157" customFormat="1" ht="13.9" customHeight="1" x14ac:dyDescent="0.25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95">
        <f>N49-N28</f>
        <v>0</v>
      </c>
      <c r="O51" s="195"/>
      <c r="P51" s="195"/>
      <c r="Q51" s="155" t="s">
        <v>9</v>
      </c>
      <c r="R51" s="155"/>
      <c r="S51" s="155"/>
      <c r="T51" s="155"/>
      <c r="U51" s="155"/>
      <c r="V51" s="155"/>
      <c r="W51" s="155"/>
      <c r="X51" s="155"/>
      <c r="Y51" s="155"/>
      <c r="Z51" s="155"/>
    </row>
    <row r="52" spans="1:28" ht="20.25" customHeight="1" x14ac:dyDescent="0.2">
      <c r="A52" s="31" t="s">
        <v>12</v>
      </c>
    </row>
    <row r="53" spans="1:28" ht="13.9" customHeight="1" x14ac:dyDescent="0.2">
      <c r="A53" s="200" t="s">
        <v>13</v>
      </c>
      <c r="B53" s="200"/>
      <c r="C53" s="200"/>
      <c r="D53" s="200"/>
      <c r="E53" s="200"/>
      <c r="F53" s="200"/>
      <c r="G53" s="200"/>
      <c r="H53" s="200"/>
      <c r="I53" s="200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102"/>
    </row>
    <row r="54" spans="1:28" ht="13.9" customHeight="1" x14ac:dyDescent="0.2">
      <c r="A54" s="63" t="s">
        <v>14</v>
      </c>
      <c r="B54" s="63"/>
      <c r="C54" s="201"/>
      <c r="D54" s="201"/>
      <c r="E54" s="201"/>
      <c r="F54" s="201"/>
      <c r="G54" s="63" t="s">
        <v>46</v>
      </c>
      <c r="H54" s="63"/>
      <c r="I54" s="63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102"/>
    </row>
    <row r="55" spans="1:28" ht="3" customHeigh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8" s="25" customFormat="1" ht="13.9" customHeight="1" x14ac:dyDescent="0.3">
      <c r="A56" s="67" t="s">
        <v>235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202"/>
      <c r="M56" s="202"/>
      <c r="N56" s="202"/>
      <c r="O56" s="58" t="s">
        <v>197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8" ht="3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8" x14ac:dyDescent="0.2">
      <c r="A58" s="59" t="s">
        <v>15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8" ht="13.9" customHeight="1" x14ac:dyDescent="0.2">
      <c r="A59" s="203" t="s">
        <v>16</v>
      </c>
      <c r="B59" s="203"/>
      <c r="C59" s="203"/>
      <c r="D59" s="203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102"/>
    </row>
    <row r="60" spans="1:28" ht="13.9" customHeight="1" x14ac:dyDescent="0.2">
      <c r="A60" s="203" t="s">
        <v>17</v>
      </c>
      <c r="B60" s="203"/>
      <c r="C60" s="203"/>
      <c r="D60" s="203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102"/>
    </row>
    <row r="61" spans="1:28" ht="13.9" customHeight="1" x14ac:dyDescent="0.2">
      <c r="A61" s="203" t="s">
        <v>18</v>
      </c>
      <c r="B61" s="203"/>
      <c r="C61" s="203"/>
      <c r="D61" s="203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102"/>
    </row>
    <row r="62" spans="1:28" ht="19.5" customHeight="1" x14ac:dyDescent="0.2">
      <c r="A62" s="31" t="s">
        <v>47</v>
      </c>
    </row>
    <row r="63" spans="1:28" hidden="1" x14ac:dyDescent="0.2">
      <c r="A63" s="215" t="s">
        <v>19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 t="s">
        <v>20</v>
      </c>
      <c r="L63" s="215"/>
      <c r="M63" s="215"/>
      <c r="N63" s="215"/>
      <c r="O63" s="215"/>
      <c r="P63" s="215"/>
      <c r="Q63" s="215"/>
      <c r="R63" s="215"/>
      <c r="S63" s="215" t="s">
        <v>21</v>
      </c>
      <c r="T63" s="215"/>
      <c r="U63" s="215"/>
      <c r="V63" s="215"/>
      <c r="W63" s="215"/>
      <c r="X63" s="215"/>
      <c r="Y63" s="215"/>
      <c r="Z63" s="215"/>
      <c r="AA63" s="24"/>
    </row>
    <row r="64" spans="1:28" s="26" customFormat="1" ht="12" customHeight="1" x14ac:dyDescent="0.2">
      <c r="A64" s="217">
        <v>1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>
        <v>2</v>
      </c>
      <c r="L64" s="217"/>
      <c r="M64" s="217"/>
      <c r="N64" s="217"/>
      <c r="O64" s="217"/>
      <c r="P64" s="217"/>
      <c r="Q64" s="217"/>
      <c r="R64" s="217"/>
      <c r="S64" s="217">
        <v>3</v>
      </c>
      <c r="T64" s="217"/>
      <c r="U64" s="217"/>
      <c r="V64" s="217"/>
      <c r="W64" s="217"/>
      <c r="X64" s="217"/>
      <c r="Y64" s="217"/>
      <c r="Z64" s="217"/>
      <c r="AA64" s="148"/>
    </row>
    <row r="65" spans="1:27" ht="15" customHeight="1" x14ac:dyDescent="0.2">
      <c r="A65" s="218" t="s">
        <v>236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9"/>
      <c r="L65" s="220"/>
      <c r="M65" s="220"/>
      <c r="N65" s="220"/>
      <c r="O65" s="220"/>
      <c r="P65" s="220"/>
      <c r="Q65" s="220"/>
      <c r="R65" s="221"/>
      <c r="S65" s="219"/>
      <c r="T65" s="220"/>
      <c r="U65" s="220"/>
      <c r="V65" s="220"/>
      <c r="W65" s="220"/>
      <c r="X65" s="220"/>
      <c r="Y65" s="220"/>
      <c r="Z65" s="221"/>
      <c r="AA65" s="149"/>
    </row>
    <row r="66" spans="1:27" x14ac:dyDescent="0.2">
      <c r="A66" s="218"/>
      <c r="B66" s="218"/>
      <c r="C66" s="218"/>
      <c r="D66" s="218"/>
      <c r="E66" s="218"/>
      <c r="F66" s="218"/>
      <c r="G66" s="218"/>
      <c r="H66" s="218"/>
      <c r="I66" s="218"/>
      <c r="J66" s="218"/>
      <c r="K66" s="222"/>
      <c r="L66" s="223"/>
      <c r="M66" s="223"/>
      <c r="N66" s="223"/>
      <c r="O66" s="223"/>
      <c r="P66" s="223"/>
      <c r="Q66" s="223"/>
      <c r="R66" s="224"/>
      <c r="S66" s="228" t="s">
        <v>49</v>
      </c>
      <c r="T66" s="229"/>
      <c r="U66" s="229"/>
      <c r="V66" s="229"/>
      <c r="W66" s="229"/>
      <c r="X66" s="229"/>
      <c r="Y66" s="229"/>
      <c r="Z66" s="230"/>
      <c r="AA66" s="150"/>
    </row>
    <row r="67" spans="1:27" x14ac:dyDescent="0.2">
      <c r="A67" s="218"/>
      <c r="B67" s="218"/>
      <c r="C67" s="218"/>
      <c r="D67" s="218"/>
      <c r="E67" s="218"/>
      <c r="F67" s="218"/>
      <c r="G67" s="218"/>
      <c r="H67" s="218"/>
      <c r="I67" s="218"/>
      <c r="J67" s="218"/>
      <c r="K67" s="225"/>
      <c r="L67" s="226"/>
      <c r="M67" s="226"/>
      <c r="N67" s="226"/>
      <c r="O67" s="226"/>
      <c r="P67" s="226"/>
      <c r="Q67" s="226"/>
      <c r="R67" s="227"/>
      <c r="S67" s="231">
        <f>S65-K65</f>
        <v>0</v>
      </c>
      <c r="T67" s="232"/>
      <c r="U67" s="232"/>
      <c r="V67" s="232"/>
      <c r="W67" s="232"/>
      <c r="X67" s="232"/>
      <c r="Y67" s="232"/>
      <c r="Z67" s="233"/>
      <c r="AA67" s="24"/>
    </row>
    <row r="68" spans="1:27" ht="75" customHeight="1" x14ac:dyDescent="0.2">
      <c r="A68" s="218" t="s">
        <v>48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34"/>
      <c r="L68" s="235"/>
      <c r="M68" s="235"/>
      <c r="N68" s="235"/>
      <c r="O68" s="235"/>
      <c r="P68" s="235"/>
      <c r="Q68" s="235"/>
      <c r="R68" s="236"/>
      <c r="S68" s="234"/>
      <c r="T68" s="235"/>
      <c r="U68" s="235"/>
      <c r="V68" s="235"/>
      <c r="W68" s="235"/>
      <c r="X68" s="235"/>
      <c r="Y68" s="235"/>
      <c r="Z68" s="236"/>
      <c r="AA68" s="151"/>
    </row>
    <row r="69" spans="1:27" ht="22.5" customHeight="1" x14ac:dyDescent="0.2">
      <c r="A69" s="31" t="s">
        <v>22</v>
      </c>
    </row>
    <row r="70" spans="1:27" x14ac:dyDescent="0.2">
      <c r="A70" s="237" t="s">
        <v>23</v>
      </c>
      <c r="B70" s="237"/>
      <c r="C70" s="237"/>
      <c r="D70" s="237"/>
      <c r="E70" s="237"/>
      <c r="F70" s="237"/>
      <c r="G70" s="238" t="s">
        <v>24</v>
      </c>
      <c r="H70" s="238"/>
      <c r="I70" s="238"/>
      <c r="J70" s="238"/>
      <c r="K70" s="238"/>
      <c r="L70" s="238"/>
      <c r="M70" s="238"/>
      <c r="N70" s="238"/>
      <c r="O70" s="238"/>
      <c r="P70" s="238"/>
      <c r="Q70" s="215" t="s">
        <v>41</v>
      </c>
      <c r="R70" s="215"/>
      <c r="S70" s="215"/>
      <c r="T70" s="215"/>
      <c r="U70" s="215"/>
      <c r="V70" s="215"/>
      <c r="W70" s="215"/>
      <c r="X70" s="215"/>
      <c r="Y70" s="215"/>
      <c r="Z70" s="215"/>
      <c r="AA70" s="24"/>
    </row>
    <row r="71" spans="1:27" x14ac:dyDescent="0.2">
      <c r="A71" s="237"/>
      <c r="B71" s="237"/>
      <c r="C71" s="237"/>
      <c r="D71" s="237"/>
      <c r="E71" s="237"/>
      <c r="F71" s="237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54" t="s">
        <v>25</v>
      </c>
      <c r="R71" s="254"/>
      <c r="S71" s="254"/>
      <c r="T71" s="254"/>
      <c r="U71" s="254"/>
      <c r="V71" s="254"/>
      <c r="W71" s="254"/>
      <c r="X71" s="254"/>
      <c r="Y71" s="254"/>
      <c r="Z71" s="254"/>
      <c r="AA71" s="150"/>
    </row>
    <row r="72" spans="1:27" ht="15" customHeight="1" x14ac:dyDescent="0.2">
      <c r="A72" s="237"/>
      <c r="B72" s="237"/>
      <c r="C72" s="237"/>
      <c r="D72" s="237"/>
      <c r="E72" s="237"/>
      <c r="F72" s="237"/>
      <c r="G72" s="237" t="s">
        <v>26</v>
      </c>
      <c r="H72" s="237"/>
      <c r="I72" s="237"/>
      <c r="J72" s="237"/>
      <c r="K72" s="237"/>
      <c r="L72" s="238" t="s">
        <v>52</v>
      </c>
      <c r="M72" s="238"/>
      <c r="N72" s="238"/>
      <c r="O72" s="238"/>
      <c r="P72" s="238"/>
      <c r="Q72" s="239" t="s">
        <v>27</v>
      </c>
      <c r="R72" s="239"/>
      <c r="S72" s="239"/>
      <c r="T72" s="239"/>
      <c r="U72" s="239"/>
      <c r="V72" s="239"/>
      <c r="W72" s="239"/>
      <c r="X72" s="239"/>
      <c r="Y72" s="239"/>
      <c r="Z72" s="239"/>
      <c r="AA72" s="152"/>
    </row>
    <row r="73" spans="1:27" x14ac:dyDescent="0.2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8"/>
      <c r="M73" s="238"/>
      <c r="N73" s="238"/>
      <c r="O73" s="238"/>
      <c r="P73" s="238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152"/>
    </row>
    <row r="74" spans="1:27" x14ac:dyDescent="0.2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8"/>
      <c r="M74" s="238"/>
      <c r="N74" s="238"/>
      <c r="O74" s="238"/>
      <c r="P74" s="238"/>
      <c r="Q74" s="215" t="s">
        <v>28</v>
      </c>
      <c r="R74" s="215"/>
      <c r="S74" s="215"/>
      <c r="T74" s="215"/>
      <c r="U74" s="215"/>
      <c r="V74" s="215" t="s">
        <v>29</v>
      </c>
      <c r="W74" s="215"/>
      <c r="X74" s="215"/>
      <c r="Y74" s="215"/>
      <c r="Z74" s="215"/>
      <c r="AA74" s="24"/>
    </row>
    <row r="75" spans="1:27" x14ac:dyDescent="0.2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8"/>
      <c r="M75" s="238"/>
      <c r="N75" s="238"/>
      <c r="O75" s="238"/>
      <c r="P75" s="238"/>
      <c r="Q75" s="239" t="s">
        <v>50</v>
      </c>
      <c r="R75" s="239"/>
      <c r="S75" s="239"/>
      <c r="T75" s="239"/>
      <c r="U75" s="239"/>
      <c r="V75" s="239" t="s">
        <v>51</v>
      </c>
      <c r="W75" s="239"/>
      <c r="X75" s="239"/>
      <c r="Y75" s="239"/>
      <c r="Z75" s="239"/>
      <c r="AA75" s="150"/>
    </row>
    <row r="76" spans="1:27" s="22" customFormat="1" ht="12" customHeight="1" x14ac:dyDescent="0.25">
      <c r="A76" s="240">
        <v>1</v>
      </c>
      <c r="B76" s="240"/>
      <c r="C76" s="240"/>
      <c r="D76" s="240"/>
      <c r="E76" s="240"/>
      <c r="F76" s="240"/>
      <c r="G76" s="240">
        <v>2</v>
      </c>
      <c r="H76" s="240"/>
      <c r="I76" s="240"/>
      <c r="J76" s="240"/>
      <c r="K76" s="240"/>
      <c r="L76" s="240">
        <v>3</v>
      </c>
      <c r="M76" s="240"/>
      <c r="N76" s="240"/>
      <c r="O76" s="240"/>
      <c r="P76" s="240"/>
      <c r="Q76" s="240">
        <v>4</v>
      </c>
      <c r="R76" s="240"/>
      <c r="S76" s="240"/>
      <c r="T76" s="240"/>
      <c r="U76" s="240"/>
      <c r="V76" s="240">
        <v>5</v>
      </c>
      <c r="W76" s="240"/>
      <c r="X76" s="240"/>
      <c r="Y76" s="240"/>
      <c r="Z76" s="240"/>
      <c r="AA76" s="105"/>
    </row>
    <row r="77" spans="1:27" x14ac:dyDescent="0.2">
      <c r="A77" s="243" t="s">
        <v>30</v>
      </c>
      <c r="B77" s="243"/>
      <c r="C77" s="243"/>
      <c r="D77" s="243"/>
      <c r="E77" s="243"/>
      <c r="F77" s="243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2">
        <f>IF(((G77-L77)*$K$65/1000)&lt;0,0,((G77-L77)*$K$65/1000))</f>
        <v>0</v>
      </c>
      <c r="R77" s="242"/>
      <c r="S77" s="242"/>
      <c r="T77" s="242"/>
      <c r="U77" s="242"/>
      <c r="V77" s="242">
        <f>Q77*365</f>
        <v>0</v>
      </c>
      <c r="W77" s="242"/>
      <c r="X77" s="242"/>
      <c r="Y77" s="242"/>
      <c r="Z77" s="242"/>
      <c r="AA77" s="153"/>
    </row>
    <row r="78" spans="1:27" x14ac:dyDescent="0.2">
      <c r="A78" s="243" t="s">
        <v>31</v>
      </c>
      <c r="B78" s="243"/>
      <c r="C78" s="243"/>
      <c r="D78" s="243"/>
      <c r="E78" s="243"/>
      <c r="F78" s="243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2">
        <f>IF(((G78-L78)*$K$65/1000)&lt;0,0,((G78-L78)*$K$65/1000))</f>
        <v>0</v>
      </c>
      <c r="R78" s="242"/>
      <c r="S78" s="242"/>
      <c r="T78" s="242"/>
      <c r="U78" s="242"/>
      <c r="V78" s="242">
        <f>Q78*365</f>
        <v>0</v>
      </c>
      <c r="W78" s="242"/>
      <c r="X78" s="242"/>
      <c r="Y78" s="242"/>
      <c r="Z78" s="242"/>
      <c r="AA78" s="153"/>
    </row>
    <row r="79" spans="1:27" x14ac:dyDescent="0.2">
      <c r="A79" s="243" t="s">
        <v>32</v>
      </c>
      <c r="B79" s="243"/>
      <c r="C79" s="243"/>
      <c r="D79" s="243"/>
      <c r="E79" s="243"/>
      <c r="F79" s="243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2">
        <f>IF(((G79-L79)*$K$65/1000)&lt;0,0,((G79-L79)*$K$65/1000))</f>
        <v>0</v>
      </c>
      <c r="R79" s="242"/>
      <c r="S79" s="242"/>
      <c r="T79" s="242"/>
      <c r="U79" s="242"/>
      <c r="V79" s="242">
        <f>Q79*365</f>
        <v>0</v>
      </c>
      <c r="W79" s="242"/>
      <c r="X79" s="242"/>
      <c r="Y79" s="242"/>
      <c r="Z79" s="242"/>
      <c r="AA79" s="153"/>
    </row>
    <row r="80" spans="1:27" x14ac:dyDescent="0.2">
      <c r="A80" s="243" t="s">
        <v>33</v>
      </c>
      <c r="B80" s="243"/>
      <c r="C80" s="243"/>
      <c r="D80" s="243"/>
      <c r="E80" s="243"/>
      <c r="F80" s="243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2">
        <f>IF(((G80-L80)*$K$65/1000)&lt;0,0,((G80-L80)*$K$65/1000))</f>
        <v>0</v>
      </c>
      <c r="R80" s="242"/>
      <c r="S80" s="242"/>
      <c r="T80" s="242"/>
      <c r="U80" s="242"/>
      <c r="V80" s="242">
        <f>Q80*365</f>
        <v>0</v>
      </c>
      <c r="W80" s="242"/>
      <c r="X80" s="242"/>
      <c r="Y80" s="242"/>
      <c r="Z80" s="242"/>
      <c r="AA80" s="153"/>
    </row>
    <row r="81" spans="1:27" x14ac:dyDescent="0.2">
      <c r="A81" s="243" t="s">
        <v>34</v>
      </c>
      <c r="B81" s="243"/>
      <c r="C81" s="243"/>
      <c r="D81" s="243"/>
      <c r="E81" s="243"/>
      <c r="F81" s="243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2">
        <f>IF(((G81-L81)*$K$65/1000)&lt;0,0,((G81-L81)*$K$65/1000))</f>
        <v>0</v>
      </c>
      <c r="R81" s="242"/>
      <c r="S81" s="242"/>
      <c r="T81" s="242"/>
      <c r="U81" s="242"/>
      <c r="V81" s="242">
        <f>Q81*365</f>
        <v>0</v>
      </c>
      <c r="W81" s="242"/>
      <c r="X81" s="242"/>
      <c r="Y81" s="242"/>
      <c r="Z81" s="242"/>
      <c r="AA81" s="153"/>
    </row>
    <row r="82" spans="1:27" ht="21" customHeight="1" x14ac:dyDescent="0.2">
      <c r="A82" s="31" t="s">
        <v>35</v>
      </c>
    </row>
    <row r="83" spans="1:27" ht="15" customHeight="1" x14ac:dyDescent="0.2">
      <c r="A83" s="237" t="s">
        <v>23</v>
      </c>
      <c r="B83" s="237"/>
      <c r="C83" s="237"/>
      <c r="D83" s="237"/>
      <c r="E83" s="237"/>
      <c r="F83" s="238" t="s">
        <v>36</v>
      </c>
      <c r="G83" s="238"/>
      <c r="H83" s="238"/>
      <c r="I83" s="238"/>
      <c r="J83" s="238"/>
      <c r="K83" s="238"/>
      <c r="L83" s="238"/>
      <c r="M83" s="238"/>
      <c r="N83" s="256"/>
      <c r="O83" s="257" t="s">
        <v>37</v>
      </c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9"/>
      <c r="AA83" s="24"/>
    </row>
    <row r="84" spans="1:27" x14ac:dyDescent="0.2">
      <c r="A84" s="237"/>
      <c r="B84" s="237"/>
      <c r="C84" s="237"/>
      <c r="D84" s="237"/>
      <c r="E84" s="237"/>
      <c r="F84" s="238"/>
      <c r="G84" s="238"/>
      <c r="H84" s="238"/>
      <c r="I84" s="238"/>
      <c r="J84" s="238"/>
      <c r="K84" s="238"/>
      <c r="L84" s="238"/>
      <c r="M84" s="238"/>
      <c r="N84" s="256"/>
      <c r="O84" s="260" t="s">
        <v>25</v>
      </c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2"/>
      <c r="AA84" s="148"/>
    </row>
    <row r="85" spans="1:27" ht="12" customHeight="1" x14ac:dyDescent="0.2">
      <c r="A85" s="237"/>
      <c r="B85" s="237"/>
      <c r="C85" s="237"/>
      <c r="D85" s="237"/>
      <c r="E85" s="237"/>
      <c r="F85" s="239" t="s">
        <v>38</v>
      </c>
      <c r="G85" s="239"/>
      <c r="H85" s="239"/>
      <c r="I85" s="239"/>
      <c r="J85" s="238" t="s">
        <v>53</v>
      </c>
      <c r="K85" s="238"/>
      <c r="L85" s="238"/>
      <c r="M85" s="238"/>
      <c r="N85" s="238"/>
      <c r="O85" s="255" t="s">
        <v>27</v>
      </c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152"/>
    </row>
    <row r="86" spans="1:27" ht="12" customHeight="1" x14ac:dyDescent="0.2">
      <c r="A86" s="237"/>
      <c r="B86" s="237"/>
      <c r="C86" s="237"/>
      <c r="D86" s="237"/>
      <c r="E86" s="237"/>
      <c r="F86" s="239"/>
      <c r="G86" s="239"/>
      <c r="H86" s="239"/>
      <c r="I86" s="239"/>
      <c r="J86" s="238"/>
      <c r="K86" s="238"/>
      <c r="L86" s="238"/>
      <c r="M86" s="238"/>
      <c r="N86" s="238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152"/>
    </row>
    <row r="87" spans="1:27" x14ac:dyDescent="0.2">
      <c r="A87" s="237"/>
      <c r="B87" s="237"/>
      <c r="C87" s="237"/>
      <c r="D87" s="237"/>
      <c r="E87" s="237"/>
      <c r="F87" s="239"/>
      <c r="G87" s="239"/>
      <c r="H87" s="239"/>
      <c r="I87" s="239"/>
      <c r="J87" s="238"/>
      <c r="K87" s="238"/>
      <c r="L87" s="238"/>
      <c r="M87" s="238"/>
      <c r="N87" s="238"/>
      <c r="O87" s="215" t="s">
        <v>39</v>
      </c>
      <c r="P87" s="215"/>
      <c r="Q87" s="215"/>
      <c r="R87" s="215"/>
      <c r="S87" s="215" t="s">
        <v>39</v>
      </c>
      <c r="T87" s="215"/>
      <c r="U87" s="215"/>
      <c r="V87" s="215"/>
      <c r="W87" s="215" t="s">
        <v>29</v>
      </c>
      <c r="X87" s="215"/>
      <c r="Y87" s="215"/>
      <c r="Z87" s="215"/>
      <c r="AA87" s="24"/>
    </row>
    <row r="88" spans="1:27" x14ac:dyDescent="0.2">
      <c r="A88" s="237"/>
      <c r="B88" s="237"/>
      <c r="C88" s="237"/>
      <c r="D88" s="237"/>
      <c r="E88" s="237"/>
      <c r="F88" s="239"/>
      <c r="G88" s="239"/>
      <c r="H88" s="239"/>
      <c r="I88" s="239"/>
      <c r="J88" s="238"/>
      <c r="K88" s="238"/>
      <c r="L88" s="238"/>
      <c r="M88" s="238"/>
      <c r="N88" s="238"/>
      <c r="O88" s="217" t="s">
        <v>61</v>
      </c>
      <c r="P88" s="217"/>
      <c r="Q88" s="217"/>
      <c r="R88" s="217"/>
      <c r="S88" s="217" t="s">
        <v>40</v>
      </c>
      <c r="T88" s="217"/>
      <c r="U88" s="217"/>
      <c r="V88" s="217"/>
      <c r="W88" s="217" t="s">
        <v>54</v>
      </c>
      <c r="X88" s="217"/>
      <c r="Y88" s="217"/>
      <c r="Z88" s="217"/>
      <c r="AA88" s="148"/>
    </row>
    <row r="89" spans="1:27" ht="12" customHeight="1" x14ac:dyDescent="0.2">
      <c r="A89" s="254">
        <v>1</v>
      </c>
      <c r="B89" s="254"/>
      <c r="C89" s="254"/>
      <c r="D89" s="254"/>
      <c r="E89" s="254"/>
      <c r="F89" s="254">
        <v>2</v>
      </c>
      <c r="G89" s="254"/>
      <c r="H89" s="254"/>
      <c r="I89" s="254"/>
      <c r="J89" s="254">
        <v>3</v>
      </c>
      <c r="K89" s="254"/>
      <c r="L89" s="254"/>
      <c r="M89" s="254"/>
      <c r="N89" s="254"/>
      <c r="O89" s="254">
        <v>4</v>
      </c>
      <c r="P89" s="254"/>
      <c r="Q89" s="254"/>
      <c r="R89" s="254"/>
      <c r="S89" s="254">
        <v>5</v>
      </c>
      <c r="T89" s="254"/>
      <c r="U89" s="254"/>
      <c r="V89" s="254"/>
      <c r="W89" s="254">
        <v>6</v>
      </c>
      <c r="X89" s="254"/>
      <c r="Y89" s="254"/>
      <c r="Z89" s="254"/>
      <c r="AA89" s="150"/>
    </row>
    <row r="90" spans="1:27" x14ac:dyDescent="0.2">
      <c r="A90" s="243" t="s">
        <v>30</v>
      </c>
      <c r="B90" s="243"/>
      <c r="C90" s="243"/>
      <c r="D90" s="243"/>
      <c r="E90" s="243"/>
      <c r="F90" s="251"/>
      <c r="G90" s="252"/>
      <c r="H90" s="252"/>
      <c r="I90" s="253"/>
      <c r="J90" s="244"/>
      <c r="K90" s="244"/>
      <c r="L90" s="244"/>
      <c r="M90" s="244"/>
      <c r="N90" s="244"/>
      <c r="O90" s="242">
        <f>(F90-J90)*$S$67/1000</f>
        <v>0</v>
      </c>
      <c r="P90" s="242"/>
      <c r="Q90" s="242"/>
      <c r="R90" s="242"/>
      <c r="S90" s="242">
        <f>Q77+O90</f>
        <v>0</v>
      </c>
      <c r="T90" s="215"/>
      <c r="U90" s="215"/>
      <c r="V90" s="215"/>
      <c r="W90" s="242">
        <f>S90*365</f>
        <v>0</v>
      </c>
      <c r="X90" s="242"/>
      <c r="Y90" s="242"/>
      <c r="Z90" s="242"/>
      <c r="AA90" s="153"/>
    </row>
    <row r="91" spans="1:27" x14ac:dyDescent="0.2">
      <c r="A91" s="243" t="s">
        <v>31</v>
      </c>
      <c r="B91" s="243"/>
      <c r="C91" s="243"/>
      <c r="D91" s="243"/>
      <c r="E91" s="243"/>
      <c r="F91" s="251"/>
      <c r="G91" s="252"/>
      <c r="H91" s="252"/>
      <c r="I91" s="253"/>
      <c r="J91" s="244"/>
      <c r="K91" s="244"/>
      <c r="L91" s="244"/>
      <c r="M91" s="244"/>
      <c r="N91" s="244"/>
      <c r="O91" s="242">
        <f>(F91-J91)*$S$67/1000</f>
        <v>0</v>
      </c>
      <c r="P91" s="242"/>
      <c r="Q91" s="242"/>
      <c r="R91" s="242"/>
      <c r="S91" s="242">
        <f>Q78+O91</f>
        <v>0</v>
      </c>
      <c r="T91" s="215"/>
      <c r="U91" s="215"/>
      <c r="V91" s="215"/>
      <c r="W91" s="242">
        <f>S91*365</f>
        <v>0</v>
      </c>
      <c r="X91" s="242"/>
      <c r="Y91" s="242"/>
      <c r="Z91" s="242"/>
      <c r="AA91" s="153"/>
    </row>
    <row r="92" spans="1:27" x14ac:dyDescent="0.2">
      <c r="A92" s="243" t="s">
        <v>32</v>
      </c>
      <c r="B92" s="243"/>
      <c r="C92" s="243"/>
      <c r="D92" s="243"/>
      <c r="E92" s="243"/>
      <c r="F92" s="251"/>
      <c r="G92" s="252"/>
      <c r="H92" s="252"/>
      <c r="I92" s="253"/>
      <c r="J92" s="244"/>
      <c r="K92" s="244"/>
      <c r="L92" s="244"/>
      <c r="M92" s="244"/>
      <c r="N92" s="244"/>
      <c r="O92" s="242">
        <f>(F92-J92)*$S$67/1000</f>
        <v>0</v>
      </c>
      <c r="P92" s="242"/>
      <c r="Q92" s="242"/>
      <c r="R92" s="242"/>
      <c r="S92" s="242">
        <f>Q79+O92</f>
        <v>0</v>
      </c>
      <c r="T92" s="215"/>
      <c r="U92" s="215"/>
      <c r="V92" s="215"/>
      <c r="W92" s="242">
        <f>S92*365</f>
        <v>0</v>
      </c>
      <c r="X92" s="242"/>
      <c r="Y92" s="242"/>
      <c r="Z92" s="242"/>
      <c r="AA92" s="153"/>
    </row>
    <row r="93" spans="1:27" x14ac:dyDescent="0.2">
      <c r="A93" s="243" t="s">
        <v>33</v>
      </c>
      <c r="B93" s="243"/>
      <c r="C93" s="243"/>
      <c r="D93" s="243"/>
      <c r="E93" s="243"/>
      <c r="F93" s="251"/>
      <c r="G93" s="252"/>
      <c r="H93" s="252"/>
      <c r="I93" s="253"/>
      <c r="J93" s="244"/>
      <c r="K93" s="244"/>
      <c r="L93" s="244"/>
      <c r="M93" s="244"/>
      <c r="N93" s="244"/>
      <c r="O93" s="242">
        <f>(F93-J93)*$S$67/1000</f>
        <v>0</v>
      </c>
      <c r="P93" s="242"/>
      <c r="Q93" s="242"/>
      <c r="R93" s="242"/>
      <c r="S93" s="242">
        <f>Q80+O93</f>
        <v>0</v>
      </c>
      <c r="T93" s="215"/>
      <c r="U93" s="215"/>
      <c r="V93" s="215"/>
      <c r="W93" s="242">
        <f>S93*365</f>
        <v>0</v>
      </c>
      <c r="X93" s="242"/>
      <c r="Y93" s="242"/>
      <c r="Z93" s="242"/>
      <c r="AA93" s="153"/>
    </row>
    <row r="94" spans="1:27" x14ac:dyDescent="0.2">
      <c r="A94" s="243" t="s">
        <v>34</v>
      </c>
      <c r="B94" s="243"/>
      <c r="C94" s="243"/>
      <c r="D94" s="243"/>
      <c r="E94" s="243"/>
      <c r="F94" s="251"/>
      <c r="G94" s="252"/>
      <c r="H94" s="252"/>
      <c r="I94" s="253"/>
      <c r="J94" s="244"/>
      <c r="K94" s="244"/>
      <c r="L94" s="244"/>
      <c r="M94" s="244"/>
      <c r="N94" s="244"/>
      <c r="O94" s="242">
        <f>(F94-J94)*$S$67/1000</f>
        <v>0</v>
      </c>
      <c r="P94" s="242"/>
      <c r="Q94" s="242"/>
      <c r="R94" s="242"/>
      <c r="S94" s="242">
        <f>Q81+O94</f>
        <v>0</v>
      </c>
      <c r="T94" s="215"/>
      <c r="U94" s="215"/>
      <c r="V94" s="215"/>
      <c r="W94" s="242">
        <f>S94*365</f>
        <v>0</v>
      </c>
      <c r="X94" s="242"/>
      <c r="Y94" s="242"/>
      <c r="Z94" s="242"/>
      <c r="AA94" s="153"/>
    </row>
    <row r="95" spans="1:27" x14ac:dyDescent="0.2"/>
    <row r="96" spans="1:27" x14ac:dyDescent="0.2">
      <c r="A96" s="31" t="s">
        <v>42</v>
      </c>
    </row>
    <row r="97" spans="1:31" ht="60" customHeight="1" x14ac:dyDescent="0.2">
      <c r="A97" s="245"/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103"/>
    </row>
    <row r="98" spans="1:31" ht="3" customHeight="1" x14ac:dyDescent="0.2"/>
    <row r="99" spans="1:31" ht="15" customHeight="1" x14ac:dyDescent="0.2">
      <c r="A99" s="170" t="s">
        <v>227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04"/>
    </row>
    <row r="100" spans="1:31" ht="14.25" customHeight="1" x14ac:dyDescent="0.2">
      <c r="A100" s="246" t="s">
        <v>237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154"/>
    </row>
    <row r="101" spans="1:31" ht="14.25" customHeight="1" x14ac:dyDescent="0.2">
      <c r="A101" s="246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154"/>
    </row>
    <row r="102" spans="1:31" ht="14.25" customHeight="1" x14ac:dyDescent="0.2">
      <c r="A102" s="246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154"/>
    </row>
    <row r="103" spans="1:31" ht="21.75" customHeight="1" x14ac:dyDescent="0.2">
      <c r="A103" s="246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154"/>
    </row>
    <row r="104" spans="1:31" x14ac:dyDescent="0.2">
      <c r="A104" s="200" t="s">
        <v>55</v>
      </c>
      <c r="B104" s="200"/>
      <c r="C104" s="200"/>
      <c r="D104" s="200"/>
      <c r="E104" s="200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102"/>
    </row>
    <row r="105" spans="1:31" x14ac:dyDescent="0.2">
      <c r="A105" s="200" t="s">
        <v>56</v>
      </c>
      <c r="B105" s="200"/>
      <c r="C105" s="200"/>
      <c r="D105" s="200"/>
      <c r="E105" s="200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102"/>
    </row>
    <row r="106" spans="1:31" ht="105" customHeight="1" x14ac:dyDescent="0.2"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31" ht="15" customHeight="1" x14ac:dyDescent="0.2">
      <c r="A107" s="249"/>
      <c r="B107" s="249"/>
      <c r="C107" s="249"/>
      <c r="D107" s="249"/>
      <c r="E107" s="249"/>
      <c r="F107" s="249"/>
      <c r="G107" s="249"/>
      <c r="H107" s="249"/>
      <c r="I107" s="59" t="str">
        <f ca="1">CONCATENATE(", dnia ",TEXT(TODAY(),"dd.mm.rrrr")," r.")</f>
        <v>, dnia 02.07.2024 r.</v>
      </c>
      <c r="J107" s="59"/>
      <c r="K107" s="59"/>
      <c r="L107" s="59"/>
      <c r="M107" s="59"/>
      <c r="N107" s="59"/>
      <c r="O107" s="250" t="s">
        <v>58</v>
      </c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4"/>
    </row>
    <row r="108" spans="1:31" ht="24" customHeight="1" x14ac:dyDescent="0.2">
      <c r="H108" s="36" t="s">
        <v>60</v>
      </c>
      <c r="I108" s="22" t="s">
        <v>59</v>
      </c>
      <c r="O108" s="247" t="s">
        <v>57</v>
      </c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100"/>
    </row>
    <row r="109" spans="1:31" ht="15" customHeight="1" x14ac:dyDescent="0.2"/>
    <row r="110" spans="1:31" ht="12" customHeight="1" x14ac:dyDescent="0.2">
      <c r="A110" s="163" t="s">
        <v>124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</row>
    <row r="111" spans="1:31" ht="53.25" customHeight="1" x14ac:dyDescent="0.2">
      <c r="A111" s="165" t="s">
        <v>249</v>
      </c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82"/>
      <c r="AB111" s="82"/>
      <c r="AC111" s="82"/>
      <c r="AD111" s="82"/>
      <c r="AE111" s="82"/>
    </row>
    <row r="112" spans="1:31" ht="28.5" customHeight="1" x14ac:dyDescent="0.2">
      <c r="A112" s="164" t="s">
        <v>228</v>
      </c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</row>
    <row r="113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t="14.25" customHeight="1" x14ac:dyDescent="0.2"/>
  </sheetData>
  <sheetProtection algorithmName="SHA-512" hashValue="RoR5sUv/TvklCWNaHV4oH1KU1KAYtBEmR6FXnspaMa9SGkF/1Q6YxaIt2a2tQh735ZRdQncxLXUnkzbxNOhQDw==" saltValue="Z2PFqOGJMmmrNJLbMqJsPg==" spinCount="100000" sheet="1" formatCells="0" formatColumns="0" formatRows="0" insertColumns="0" insertRows="0" insertHyperlinks="0" deleteColumns="0" deleteRows="0" sort="0" autoFilter="0" pivotTables="0"/>
  <mergeCells count="167">
    <mergeCell ref="N30:P30"/>
    <mergeCell ref="A50:AB50"/>
    <mergeCell ref="A1:Z1"/>
    <mergeCell ref="A2:Z2"/>
    <mergeCell ref="A3:Z3"/>
    <mergeCell ref="A4:Z4"/>
    <mergeCell ref="A6:Z6"/>
    <mergeCell ref="A8:Z8"/>
    <mergeCell ref="P19:R19"/>
    <mergeCell ref="A20:Z20"/>
    <mergeCell ref="N22:P22"/>
    <mergeCell ref="V22:X22"/>
    <mergeCell ref="A25:C25"/>
    <mergeCell ref="G25:I25"/>
    <mergeCell ref="S25:U25"/>
    <mergeCell ref="A9:Z9"/>
    <mergeCell ref="A12:Z12"/>
    <mergeCell ref="A13:Z13"/>
    <mergeCell ref="P14:R14"/>
    <mergeCell ref="A16:Z16"/>
    <mergeCell ref="A17:C17"/>
    <mergeCell ref="P17:R17"/>
    <mergeCell ref="A37:C37"/>
    <mergeCell ref="R37:T37"/>
    <mergeCell ref="R39:T39"/>
    <mergeCell ref="A40:Z40"/>
    <mergeCell ref="Q42:S42"/>
    <mergeCell ref="Y42:AA42"/>
    <mergeCell ref="A32:AB32"/>
    <mergeCell ref="A33:Z33"/>
    <mergeCell ref="P34:R34"/>
    <mergeCell ref="A35:Z35"/>
    <mergeCell ref="A36:Z36"/>
    <mergeCell ref="C54:F54"/>
    <mergeCell ref="J54:Z54"/>
    <mergeCell ref="L56:N56"/>
    <mergeCell ref="A59:D59"/>
    <mergeCell ref="E59:Z59"/>
    <mergeCell ref="A60:D60"/>
    <mergeCell ref="E60:Z60"/>
    <mergeCell ref="A45:C45"/>
    <mergeCell ref="G45:I45"/>
    <mergeCell ref="S45:U45"/>
    <mergeCell ref="N49:P49"/>
    <mergeCell ref="A53:I53"/>
    <mergeCell ref="J53:Z53"/>
    <mergeCell ref="N51:P51"/>
    <mergeCell ref="A65:J67"/>
    <mergeCell ref="K65:R67"/>
    <mergeCell ref="S65:Z65"/>
    <mergeCell ref="S66:Z66"/>
    <mergeCell ref="S67:Z67"/>
    <mergeCell ref="A68:J68"/>
    <mergeCell ref="K68:R68"/>
    <mergeCell ref="S68:Z68"/>
    <mergeCell ref="A61:D61"/>
    <mergeCell ref="E61:Z61"/>
    <mergeCell ref="A63:J63"/>
    <mergeCell ref="K63:R63"/>
    <mergeCell ref="S63:Z63"/>
    <mergeCell ref="A64:J64"/>
    <mergeCell ref="K64:R64"/>
    <mergeCell ref="S64:Z64"/>
    <mergeCell ref="V75:Z75"/>
    <mergeCell ref="A76:F76"/>
    <mergeCell ref="G76:K76"/>
    <mergeCell ref="L76:P76"/>
    <mergeCell ref="Q76:U76"/>
    <mergeCell ref="V76:Z76"/>
    <mergeCell ref="A70:F75"/>
    <mergeCell ref="G70:P71"/>
    <mergeCell ref="Q70:Z70"/>
    <mergeCell ref="Q71:Z71"/>
    <mergeCell ref="G72:K75"/>
    <mergeCell ref="L72:P75"/>
    <mergeCell ref="Q72:Z73"/>
    <mergeCell ref="Q74:U74"/>
    <mergeCell ref="V74:Z74"/>
    <mergeCell ref="Q75:U75"/>
    <mergeCell ref="A77:F77"/>
    <mergeCell ref="G77:K77"/>
    <mergeCell ref="L77:P77"/>
    <mergeCell ref="Q77:U77"/>
    <mergeCell ref="V77:Z77"/>
    <mergeCell ref="A78:F78"/>
    <mergeCell ref="G78:K78"/>
    <mergeCell ref="L78:P78"/>
    <mergeCell ref="Q78:U78"/>
    <mergeCell ref="V78:Z78"/>
    <mergeCell ref="A79:F79"/>
    <mergeCell ref="G79:K79"/>
    <mergeCell ref="L79:P79"/>
    <mergeCell ref="Q79:U79"/>
    <mergeCell ref="V79:Z79"/>
    <mergeCell ref="A80:F80"/>
    <mergeCell ref="G80:K80"/>
    <mergeCell ref="L80:P80"/>
    <mergeCell ref="Q80:U80"/>
    <mergeCell ref="V80:Z80"/>
    <mergeCell ref="J85:N88"/>
    <mergeCell ref="O85:Z86"/>
    <mergeCell ref="O87:R87"/>
    <mergeCell ref="S87:V87"/>
    <mergeCell ref="W87:Z87"/>
    <mergeCell ref="O88:R88"/>
    <mergeCell ref="S88:V88"/>
    <mergeCell ref="W88:Z88"/>
    <mergeCell ref="A81:F81"/>
    <mergeCell ref="G81:K81"/>
    <mergeCell ref="L81:P81"/>
    <mergeCell ref="Q81:U81"/>
    <mergeCell ref="V81:Z81"/>
    <mergeCell ref="A83:E88"/>
    <mergeCell ref="F83:N84"/>
    <mergeCell ref="O83:Z83"/>
    <mergeCell ref="O84:Z84"/>
    <mergeCell ref="F85:I88"/>
    <mergeCell ref="A90:E90"/>
    <mergeCell ref="F90:I90"/>
    <mergeCell ref="J90:N90"/>
    <mergeCell ref="O90:R90"/>
    <mergeCell ref="S90:V90"/>
    <mergeCell ref="W90:Z90"/>
    <mergeCell ref="A89:E89"/>
    <mergeCell ref="F89:I89"/>
    <mergeCell ref="J89:N89"/>
    <mergeCell ref="O89:R89"/>
    <mergeCell ref="S89:V89"/>
    <mergeCell ref="W89:Z89"/>
    <mergeCell ref="S93:V93"/>
    <mergeCell ref="W93:Z93"/>
    <mergeCell ref="A92:E92"/>
    <mergeCell ref="F92:I92"/>
    <mergeCell ref="J92:N92"/>
    <mergeCell ref="O92:R92"/>
    <mergeCell ref="S92:V92"/>
    <mergeCell ref="W92:Z92"/>
    <mergeCell ref="A91:E91"/>
    <mergeCell ref="F91:I91"/>
    <mergeCell ref="J91:N91"/>
    <mergeCell ref="O91:R91"/>
    <mergeCell ref="S91:V91"/>
    <mergeCell ref="W91:Z91"/>
    <mergeCell ref="N28:P28"/>
    <mergeCell ref="A107:H107"/>
    <mergeCell ref="O107:Z107"/>
    <mergeCell ref="O108:Z108"/>
    <mergeCell ref="A110:AE110"/>
    <mergeCell ref="A111:Z111"/>
    <mergeCell ref="A112:AE112"/>
    <mergeCell ref="A97:Z97"/>
    <mergeCell ref="A99:Z99"/>
    <mergeCell ref="A100:Z103"/>
    <mergeCell ref="A104:E104"/>
    <mergeCell ref="F104:Z104"/>
    <mergeCell ref="A105:E105"/>
    <mergeCell ref="F105:Z105"/>
    <mergeCell ref="A94:E94"/>
    <mergeCell ref="F94:I94"/>
    <mergeCell ref="J94:N94"/>
    <mergeCell ref="O94:R94"/>
    <mergeCell ref="S94:V94"/>
    <mergeCell ref="W94:Z94"/>
    <mergeCell ref="A93:E93"/>
    <mergeCell ref="F93:I93"/>
    <mergeCell ref="J93:N93"/>
    <mergeCell ref="O93:R93"/>
  </mergeCells>
  <conditionalFormatting sqref="A97">
    <cfRule type="cellIs" dxfId="70" priority="24" operator="equal">
      <formula>""</formula>
    </cfRule>
  </conditionalFormatting>
  <conditionalFormatting sqref="A107">
    <cfRule type="cellIs" dxfId="69" priority="20" operator="equal">
      <formula>""</formula>
    </cfRule>
  </conditionalFormatting>
  <conditionalFormatting sqref="A17:C17">
    <cfRule type="cellIs" dxfId="68" priority="37" operator="equal">
      <formula>""</formula>
    </cfRule>
  </conditionalFormatting>
  <conditionalFormatting sqref="A25:C25">
    <cfRule type="cellIs" dxfId="67" priority="17" operator="equal">
      <formula>""</formula>
    </cfRule>
  </conditionalFormatting>
  <conditionalFormatting sqref="A37:C37">
    <cfRule type="cellIs" dxfId="66" priority="13" operator="equal">
      <formula>""</formula>
    </cfRule>
  </conditionalFormatting>
  <conditionalFormatting sqref="A45:C45">
    <cfRule type="cellIs" dxfId="65" priority="8" operator="equal">
      <formula>""</formula>
    </cfRule>
  </conditionalFormatting>
  <conditionalFormatting sqref="A8:AA8">
    <cfRule type="cellIs" dxfId="64" priority="39" operator="equal">
      <formula>""</formula>
    </cfRule>
  </conditionalFormatting>
  <conditionalFormatting sqref="C54">
    <cfRule type="cellIs" dxfId="63" priority="34" operator="equal">
      <formula>""</formula>
    </cfRule>
  </conditionalFormatting>
  <conditionalFormatting sqref="E59:E61">
    <cfRule type="cellIs" dxfId="62" priority="31" operator="equal">
      <formula>""</formula>
    </cfRule>
  </conditionalFormatting>
  <conditionalFormatting sqref="F90:F94">
    <cfRule type="cellIs" dxfId="61" priority="23" operator="equal">
      <formula>""</formula>
    </cfRule>
  </conditionalFormatting>
  <conditionalFormatting sqref="F104:F105">
    <cfRule type="cellIs" dxfId="60" priority="21" operator="equal">
      <formula>""</formula>
    </cfRule>
  </conditionalFormatting>
  <conditionalFormatting sqref="G77:G81">
    <cfRule type="cellIs" dxfId="59" priority="26" operator="equal">
      <formula>""</formula>
    </cfRule>
  </conditionalFormatting>
  <conditionalFormatting sqref="G25:I25">
    <cfRule type="cellIs" dxfId="58" priority="16" operator="equal">
      <formula>""</formula>
    </cfRule>
  </conditionalFormatting>
  <conditionalFormatting sqref="G45:I45">
    <cfRule type="cellIs" dxfId="57" priority="7" operator="equal">
      <formula>""</formula>
    </cfRule>
  </conditionalFormatting>
  <conditionalFormatting sqref="J53:J54">
    <cfRule type="cellIs" dxfId="56" priority="33" operator="equal">
      <formula>""</formula>
    </cfRule>
  </conditionalFormatting>
  <conditionalFormatting sqref="J90:J94">
    <cfRule type="cellIs" dxfId="55" priority="22" operator="equal">
      <formula>""</formula>
    </cfRule>
  </conditionalFormatting>
  <conditionalFormatting sqref="K65">
    <cfRule type="cellIs" dxfId="54" priority="28" operator="equal">
      <formula>""</formula>
    </cfRule>
  </conditionalFormatting>
  <conditionalFormatting sqref="K68">
    <cfRule type="cellIs" dxfId="53" priority="30" operator="equal">
      <formula>""</formula>
    </cfRule>
  </conditionalFormatting>
  <conditionalFormatting sqref="L77:L81">
    <cfRule type="cellIs" dxfId="52" priority="25" operator="equal">
      <formula>""</formula>
    </cfRule>
  </conditionalFormatting>
  <conditionalFormatting sqref="L56:N56">
    <cfRule type="cellIs" dxfId="51" priority="32" operator="equal">
      <formula>""</formula>
    </cfRule>
  </conditionalFormatting>
  <conditionalFormatting sqref="N22:P22">
    <cfRule type="cellIs" dxfId="50" priority="19" operator="equal">
      <formula>""</formula>
    </cfRule>
  </conditionalFormatting>
  <conditionalFormatting sqref="N28:P28">
    <cfRule type="cellIs" dxfId="49" priority="4" operator="equal">
      <formula>""</formula>
    </cfRule>
  </conditionalFormatting>
  <conditionalFormatting sqref="N30:P30">
    <cfRule type="cellIs" dxfId="48" priority="1" operator="equal">
      <formula>""</formula>
    </cfRule>
  </conditionalFormatting>
  <conditionalFormatting sqref="N49:P49">
    <cfRule type="cellIs" dxfId="47" priority="5" operator="equal">
      <formula>""</formula>
    </cfRule>
  </conditionalFormatting>
  <conditionalFormatting sqref="N51:P51">
    <cfRule type="cellIs" dxfId="46" priority="3" operator="equal">
      <formula>""</formula>
    </cfRule>
  </conditionalFormatting>
  <conditionalFormatting sqref="P14:R14">
    <cfRule type="cellIs" dxfId="45" priority="38" operator="equal">
      <formula>""</formula>
    </cfRule>
  </conditionalFormatting>
  <conditionalFormatting sqref="P17:R17">
    <cfRule type="cellIs" dxfId="44" priority="35" operator="equal">
      <formula>""</formula>
    </cfRule>
  </conditionalFormatting>
  <conditionalFormatting sqref="P19:R19">
    <cfRule type="cellIs" dxfId="43" priority="36" operator="equal">
      <formula>""</formula>
    </cfRule>
  </conditionalFormatting>
  <conditionalFormatting sqref="P34:R34">
    <cfRule type="cellIs" dxfId="42" priority="14" operator="equal">
      <formula>""</formula>
    </cfRule>
  </conditionalFormatting>
  <conditionalFormatting sqref="Q42:S42">
    <cfRule type="cellIs" dxfId="41" priority="10" operator="equal">
      <formula>""</formula>
    </cfRule>
  </conditionalFormatting>
  <conditionalFormatting sqref="R37:T37">
    <cfRule type="cellIs" dxfId="40" priority="11" operator="equal">
      <formula>""</formula>
    </cfRule>
  </conditionalFormatting>
  <conditionalFormatting sqref="R39:T39">
    <cfRule type="cellIs" dxfId="39" priority="12" operator="equal">
      <formula>""</formula>
    </cfRule>
  </conditionalFormatting>
  <conditionalFormatting sqref="S65">
    <cfRule type="cellIs" dxfId="38" priority="27" operator="equal">
      <formula>""</formula>
    </cfRule>
  </conditionalFormatting>
  <conditionalFormatting sqref="S68">
    <cfRule type="cellIs" dxfId="37" priority="29" operator="equal">
      <formula>""</formula>
    </cfRule>
  </conditionalFormatting>
  <conditionalFormatting sqref="S25:U25">
    <cfRule type="cellIs" dxfId="36" priority="15" operator="equal">
      <formula>""</formula>
    </cfRule>
  </conditionalFormatting>
  <conditionalFormatting sqref="S45:U45">
    <cfRule type="cellIs" dxfId="35" priority="6" operator="equal">
      <formula>""</formula>
    </cfRule>
  </conditionalFormatting>
  <conditionalFormatting sqref="V22:X22">
    <cfRule type="cellIs" dxfId="34" priority="18" operator="equal">
      <formula>""</formula>
    </cfRule>
  </conditionalFormatting>
  <conditionalFormatting sqref="Y42">
    <cfRule type="cellIs" dxfId="33" priority="9" operator="equal">
      <formula>""</formula>
    </cfRule>
  </conditionalFormatting>
  <printOptions horizontalCentered="1"/>
  <pageMargins left="0.70866141732283472" right="0.59055118110236227" top="0.59055118110236227" bottom="0.59055118110236227" header="0.31496062992125984" footer="0.31496062992125984"/>
  <pageSetup paperSize="9" scale="87" orientation="portrait" r:id="rId1"/>
  <headerFooter>
    <oddFooter>&amp;C&amp;"Arial,Normalny"&amp;8Strona &amp;P z &amp;N&amp;R&amp;"Arial,Normalny"&amp;8v2024-1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5B97-7D2F-48BD-BF5D-A43C76D5988B}">
  <dimension ref="A1:AP92"/>
  <sheetViews>
    <sheetView topLeftCell="A10" zoomScaleNormal="100" zoomScaleSheetLayoutView="55" workbookViewId="0">
      <selection activeCell="A68" sqref="A68:AE68"/>
    </sheetView>
  </sheetViews>
  <sheetFormatPr defaultColWidth="0" defaultRowHeight="14.25" zeroHeight="1" x14ac:dyDescent="0.2"/>
  <cols>
    <col min="1" max="27" width="3.28515625" style="1" customWidth="1"/>
    <col min="28" max="16384" width="9.140625" style="1" hidden="1"/>
  </cols>
  <sheetData>
    <row r="1" spans="1:26" ht="15" customHeight="1" x14ac:dyDescent="0.25">
      <c r="A1" s="267" t="s">
        <v>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13.5" customHeight="1" x14ac:dyDescent="0.2">
      <c r="A2" s="268" t="s">
        <v>184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spans="1:26" ht="13.5" customHeight="1" x14ac:dyDescent="0.2">
      <c r="A3" s="268" t="s">
        <v>82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</row>
    <row r="4" spans="1:26" ht="3" customHeight="1" x14ac:dyDescent="0.2"/>
    <row r="5" spans="1:26" ht="32.25" customHeight="1" x14ac:dyDescent="0.2">
      <c r="A5" s="164" t="s">
        <v>171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26" ht="3" customHeight="1" x14ac:dyDescent="0.2"/>
    <row r="7" spans="1:26" ht="45" customHeight="1" x14ac:dyDescent="0.2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</row>
    <row r="8" spans="1:26" s="19" customFormat="1" ht="12" customHeight="1" x14ac:dyDescent="0.2">
      <c r="A8" s="197" t="s">
        <v>2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ht="3" customHeight="1" x14ac:dyDescent="0.2"/>
    <row r="10" spans="1:26" ht="15" customHeight="1" x14ac:dyDescent="0.25">
      <c r="A10" s="5" t="s">
        <v>64</v>
      </c>
      <c r="H10" s="4"/>
      <c r="I10" s="4"/>
    </row>
    <row r="11" spans="1:26" ht="27.75" customHeight="1" x14ac:dyDescent="0.2">
      <c r="A11" s="270" t="s">
        <v>65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</row>
    <row r="12" spans="1:26" ht="13.9" customHeight="1" x14ac:dyDescent="0.2">
      <c r="A12" s="115" t="s">
        <v>5</v>
      </c>
      <c r="B12" s="116"/>
      <c r="C12" s="116"/>
      <c r="D12" s="116"/>
      <c r="E12" s="116"/>
      <c r="F12" s="116"/>
      <c r="G12" s="73"/>
      <c r="H12" s="73"/>
      <c r="I12" s="73"/>
      <c r="J12" s="73"/>
      <c r="K12" s="73"/>
      <c r="L12" s="73"/>
      <c r="M12" s="73"/>
      <c r="N12" s="73"/>
      <c r="O12" s="73"/>
      <c r="P12" s="264"/>
      <c r="Q12" s="265"/>
      <c r="R12" s="266"/>
      <c r="S12" s="73"/>
      <c r="T12" s="73"/>
      <c r="U12" s="73"/>
      <c r="V12" s="73"/>
      <c r="W12" s="73"/>
      <c r="X12" s="73"/>
      <c r="Y12" s="73"/>
      <c r="Z12" s="73"/>
    </row>
    <row r="13" spans="1:26" ht="13.9" customHeight="1" x14ac:dyDescent="0.2">
      <c r="A13" s="115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264"/>
      <c r="Q13" s="265"/>
      <c r="R13" s="266"/>
      <c r="S13" s="117"/>
      <c r="T13" s="73"/>
      <c r="U13" s="73"/>
      <c r="V13" s="73"/>
      <c r="W13" s="73"/>
      <c r="X13" s="73"/>
      <c r="Y13" s="73"/>
      <c r="Z13" s="73"/>
    </row>
    <row r="14" spans="1:26" ht="12" customHeight="1" x14ac:dyDescent="0.2">
      <c r="A14" s="7" t="s">
        <v>7</v>
      </c>
      <c r="B14" s="7"/>
      <c r="C14" s="7"/>
      <c r="D14" s="7"/>
      <c r="E14" s="7"/>
      <c r="F14" s="7"/>
      <c r="G14" s="7"/>
      <c r="H14" s="7"/>
      <c r="I14" s="7"/>
      <c r="J14" s="7"/>
      <c r="P14" s="7"/>
      <c r="Q14" s="7"/>
      <c r="R14" s="7"/>
      <c r="S14" s="7"/>
      <c r="Z14" s="7"/>
    </row>
    <row r="15" spans="1:26" ht="13.9" customHeight="1" x14ac:dyDescent="0.2">
      <c r="A15" s="118" t="s">
        <v>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271">
        <f>P12+P13</f>
        <v>0</v>
      </c>
      <c r="Q15" s="272"/>
      <c r="R15" s="273"/>
      <c r="S15" s="119" t="s">
        <v>9</v>
      </c>
      <c r="T15" s="73"/>
      <c r="U15" s="73"/>
    </row>
    <row r="16" spans="1:26" ht="3" customHeight="1" x14ac:dyDescent="0.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6" ht="13.9" customHeight="1" x14ac:dyDescent="0.2">
      <c r="A17" s="120" t="s">
        <v>83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73"/>
      <c r="N17" s="73"/>
      <c r="O17" s="73"/>
      <c r="P17" s="264"/>
      <c r="Q17" s="265"/>
      <c r="R17" s="266"/>
      <c r="S17" s="73"/>
      <c r="T17" s="73"/>
      <c r="U17" s="73"/>
    </row>
    <row r="18" spans="1:26" ht="12" customHeight="1" x14ac:dyDescent="0.2">
      <c r="A18" s="7" t="s">
        <v>84</v>
      </c>
      <c r="B18" s="7"/>
      <c r="C18" s="7"/>
      <c r="D18" s="7"/>
      <c r="E18" s="7"/>
      <c r="F18" s="7"/>
      <c r="G18" s="7"/>
      <c r="H18" s="7"/>
      <c r="I18" s="7"/>
      <c r="J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" customHeight="1" x14ac:dyDescent="0.2">
      <c r="H19" s="9"/>
      <c r="I19" s="9"/>
    </row>
    <row r="20" spans="1:26" ht="39.75" customHeight="1" x14ac:dyDescent="0.2">
      <c r="A20" s="274" t="s">
        <v>85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</row>
    <row r="21" spans="1:26" ht="13.9" customHeight="1" x14ac:dyDescent="0.2">
      <c r="A21" s="264"/>
      <c r="B21" s="265"/>
      <c r="C21" s="266"/>
      <c r="D21" s="121" t="s">
        <v>196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64"/>
      <c r="Q21" s="265"/>
      <c r="R21" s="266"/>
      <c r="S21" s="73" t="s">
        <v>9</v>
      </c>
      <c r="T21" s="73"/>
      <c r="U21" s="73"/>
      <c r="V21" s="73"/>
    </row>
    <row r="22" spans="1:26" ht="3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6" ht="13.9" customHeight="1" x14ac:dyDescent="0.2">
      <c r="A23" s="73" t="s">
        <v>86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264"/>
      <c r="Q23" s="265"/>
      <c r="R23" s="266"/>
      <c r="S23" s="73"/>
      <c r="T23" s="73"/>
      <c r="U23" s="73"/>
      <c r="V23" s="73"/>
    </row>
    <row r="24" spans="1:26" ht="12" customHeight="1" x14ac:dyDescent="0.2">
      <c r="A24" s="7" t="s">
        <v>87</v>
      </c>
      <c r="B24" s="7"/>
      <c r="C24" s="7"/>
      <c r="D24" s="7"/>
      <c r="E24" s="7"/>
      <c r="F24" s="7"/>
      <c r="G24" s="7"/>
      <c r="H24" s="7"/>
      <c r="I24" s="7"/>
      <c r="J24" s="7"/>
      <c r="N24" s="7"/>
      <c r="O24" s="7"/>
      <c r="P24" s="7"/>
      <c r="Q24" s="7"/>
      <c r="R24" s="7"/>
      <c r="V24" s="7"/>
      <c r="W24" s="7"/>
      <c r="X24" s="7"/>
      <c r="Y24" s="7"/>
      <c r="Z24" s="7"/>
    </row>
    <row r="25" spans="1:26" ht="3" customHeight="1" x14ac:dyDescent="0.2">
      <c r="J25" s="6"/>
    </row>
    <row r="26" spans="1:26" ht="13.9" customHeight="1" x14ac:dyDescent="0.2">
      <c r="A26" s="73" t="s">
        <v>88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264"/>
      <c r="P26" s="265"/>
      <c r="Q26" s="266"/>
      <c r="R26" s="73" t="s">
        <v>197</v>
      </c>
      <c r="S26" s="73"/>
      <c r="T26" s="73"/>
    </row>
    <row r="27" spans="1:26" ht="12" customHeight="1" x14ac:dyDescent="0.2">
      <c r="A27" s="17" t="s">
        <v>67</v>
      </c>
      <c r="B27" s="7"/>
      <c r="C27" s="7"/>
      <c r="D27" s="7"/>
      <c r="E27" s="7"/>
      <c r="F27" s="7"/>
      <c r="G27" s="7"/>
      <c r="H27" s="7"/>
      <c r="I27" s="7"/>
      <c r="J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" customHeight="1" x14ac:dyDescent="0.25">
      <c r="C28" s="2"/>
      <c r="D28" s="2"/>
      <c r="E28" s="4"/>
      <c r="K28" s="8"/>
      <c r="M28" s="8"/>
    </row>
    <row r="29" spans="1:26" ht="13.9" customHeight="1" x14ac:dyDescent="0.2">
      <c r="A29" s="116" t="s">
        <v>89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73"/>
      <c r="N29" s="277">
        <f>(P15*O26)+A21</f>
        <v>0</v>
      </c>
      <c r="O29" s="277"/>
      <c r="P29" s="277"/>
      <c r="Q29" s="121" t="s">
        <v>196</v>
      </c>
      <c r="R29" s="73"/>
      <c r="S29" s="73"/>
      <c r="T29" s="73"/>
      <c r="U29" s="73"/>
      <c r="V29" s="271">
        <f>P15+P21</f>
        <v>0</v>
      </c>
      <c r="W29" s="272"/>
      <c r="X29" s="273"/>
      <c r="Y29" s="121" t="s">
        <v>9</v>
      </c>
      <c r="Z29" s="123"/>
    </row>
    <row r="30" spans="1:26" ht="3" customHeight="1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3.9" customHeight="1" x14ac:dyDescent="0.2">
      <c r="A31" s="278" t="s">
        <v>90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73"/>
      <c r="V31" s="73"/>
      <c r="W31" s="73"/>
      <c r="X31" s="73"/>
      <c r="Y31" s="73"/>
      <c r="Z31" s="73"/>
    </row>
    <row r="32" spans="1:26" ht="13.9" customHeight="1" x14ac:dyDescent="0.2">
      <c r="A32" s="264"/>
      <c r="B32" s="265"/>
      <c r="C32" s="266"/>
      <c r="D32" s="121" t="s">
        <v>220</v>
      </c>
      <c r="E32" s="73"/>
      <c r="F32" s="73"/>
      <c r="G32" s="277">
        <f>A32/365</f>
        <v>0</v>
      </c>
      <c r="H32" s="277"/>
      <c r="I32" s="277"/>
      <c r="J32" s="121" t="s">
        <v>221</v>
      </c>
      <c r="K32" s="73"/>
      <c r="L32" s="73"/>
      <c r="M32" s="73"/>
      <c r="N32" s="73"/>
      <c r="O32" s="264"/>
      <c r="P32" s="265"/>
      <c r="Q32" s="266"/>
      <c r="R32" s="121" t="s">
        <v>9</v>
      </c>
      <c r="S32" s="73"/>
      <c r="T32" s="73"/>
      <c r="U32" s="73"/>
      <c r="V32" s="73"/>
      <c r="W32" s="73"/>
      <c r="X32" s="73"/>
      <c r="Y32" s="73"/>
      <c r="Z32" s="73"/>
    </row>
    <row r="33" spans="1:34" ht="3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34" s="3" customFormat="1" ht="12.75" x14ac:dyDescent="0.2">
      <c r="A34" s="73" t="s">
        <v>91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264"/>
      <c r="P34" s="265"/>
      <c r="Q34" s="266"/>
      <c r="R34" s="73" t="s">
        <v>92</v>
      </c>
      <c r="S34" s="73"/>
      <c r="T34" s="73"/>
      <c r="U34" s="73"/>
      <c r="V34" s="73"/>
      <c r="W34" s="73"/>
      <c r="X34" s="73"/>
      <c r="Y34" s="73"/>
      <c r="Z34" s="73"/>
    </row>
    <row r="35" spans="1:34" ht="3" customHeight="1" x14ac:dyDescent="0.2">
      <c r="A35" s="73"/>
      <c r="B35" s="124"/>
      <c r="C35" s="73"/>
      <c r="D35" s="124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34" ht="15" customHeight="1" x14ac:dyDescent="0.2">
      <c r="A36" s="116" t="s">
        <v>93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73"/>
      <c r="V36" s="73"/>
      <c r="W36" s="264"/>
      <c r="X36" s="265"/>
      <c r="Y36" s="266"/>
      <c r="Z36" s="123" t="s">
        <v>92</v>
      </c>
      <c r="AB36" s="8"/>
      <c r="AD36" s="8"/>
    </row>
    <row r="37" spans="1:34" ht="12" customHeight="1" x14ac:dyDescent="0.2">
      <c r="A37" s="17" t="s">
        <v>94</v>
      </c>
      <c r="B37" s="7"/>
      <c r="C37" s="7"/>
      <c r="D37" s="7"/>
      <c r="E37" s="7"/>
      <c r="F37" s="7"/>
      <c r="G37" s="7"/>
      <c r="H37" s="7"/>
      <c r="I37" s="7"/>
      <c r="J37" s="7"/>
      <c r="N37" s="7"/>
      <c r="O37" s="7"/>
      <c r="P37" s="7"/>
      <c r="Q37" s="7"/>
      <c r="R37" s="7"/>
      <c r="S37" s="7"/>
      <c r="T37" s="7"/>
      <c r="U37" s="7"/>
      <c r="Y37" s="7"/>
      <c r="Z37" s="7"/>
    </row>
    <row r="38" spans="1:34" ht="3" customHeight="1" x14ac:dyDescent="0.2">
      <c r="B38" s="8"/>
      <c r="D38" s="8"/>
    </row>
    <row r="39" spans="1:34" ht="13.9" customHeight="1" x14ac:dyDescent="0.2">
      <c r="A39" s="118" t="s">
        <v>95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34" ht="13.9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79">
        <f>V29+O32</f>
        <v>0</v>
      </c>
      <c r="P40" s="280"/>
      <c r="Q40" s="281"/>
      <c r="R40" s="119" t="s">
        <v>9</v>
      </c>
      <c r="S40" s="3"/>
      <c r="T40" s="3"/>
      <c r="Y40" s="3"/>
    </row>
    <row r="41" spans="1:34" ht="21" customHeight="1" x14ac:dyDescent="0.2">
      <c r="A41" s="5" t="s">
        <v>68</v>
      </c>
    </row>
    <row r="42" spans="1:34" ht="13.9" customHeight="1" x14ac:dyDescent="0.3">
      <c r="A42" s="73" t="s">
        <v>222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282"/>
      <c r="M42" s="282"/>
      <c r="N42" s="282"/>
      <c r="O42" s="125" t="s">
        <v>197</v>
      </c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34" ht="3" customHeight="1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34" ht="13.9" customHeight="1" x14ac:dyDescent="0.25">
      <c r="A44" s="275" t="s">
        <v>181</v>
      </c>
      <c r="B44" s="275"/>
      <c r="C44" s="275"/>
      <c r="D44" s="275"/>
      <c r="E44" s="275"/>
      <c r="F44" s="275"/>
      <c r="G44" s="275"/>
      <c r="H44" s="275"/>
      <c r="I44" s="275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D44" s="3"/>
      <c r="AE44" s="3"/>
      <c r="AF44" s="11"/>
      <c r="AG44" s="12"/>
      <c r="AH44" s="13"/>
    </row>
    <row r="45" spans="1:34" ht="13.9" customHeight="1" x14ac:dyDescent="0.25">
      <c r="A45" s="73" t="s">
        <v>14</v>
      </c>
      <c r="B45" s="73"/>
      <c r="C45" s="276"/>
      <c r="D45" s="276"/>
      <c r="E45" s="276"/>
      <c r="F45" s="276"/>
      <c r="G45" s="116" t="s">
        <v>69</v>
      </c>
      <c r="H45" s="73"/>
      <c r="I45" s="73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D45" s="3"/>
      <c r="AE45" s="3"/>
      <c r="AF45" s="11"/>
      <c r="AG45" s="12"/>
      <c r="AH45" s="13"/>
    </row>
    <row r="46" spans="1:34" ht="13.9" customHeight="1" x14ac:dyDescent="0.25">
      <c r="A46" s="73" t="s">
        <v>182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D46" s="3"/>
      <c r="AE46" s="3"/>
      <c r="AF46" s="11"/>
      <c r="AG46" s="12"/>
      <c r="AH46" s="13"/>
    </row>
    <row r="47" spans="1:34" ht="13.9" customHeight="1" x14ac:dyDescent="0.25">
      <c r="A47" s="278" t="s">
        <v>16</v>
      </c>
      <c r="B47" s="278"/>
      <c r="C47" s="278"/>
      <c r="D47" s="278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D47" s="3"/>
      <c r="AE47" s="3"/>
      <c r="AF47" s="11"/>
      <c r="AG47" s="12"/>
      <c r="AH47" s="13"/>
    </row>
    <row r="48" spans="1:34" ht="13.9" customHeight="1" x14ac:dyDescent="0.2">
      <c r="A48" s="278" t="s">
        <v>17</v>
      </c>
      <c r="B48" s="278"/>
      <c r="C48" s="278"/>
      <c r="D48" s="278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</row>
    <row r="49" spans="1:42" ht="13.9" customHeight="1" x14ac:dyDescent="0.2">
      <c r="A49" s="278" t="s">
        <v>18</v>
      </c>
      <c r="B49" s="278"/>
      <c r="C49" s="278"/>
      <c r="D49" s="278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</row>
    <row r="50" spans="1:42" ht="23.25" customHeight="1" x14ac:dyDescent="0.2">
      <c r="A50" s="5" t="s">
        <v>70</v>
      </c>
      <c r="B50" s="3"/>
      <c r="C50" s="3"/>
      <c r="D50" s="3"/>
      <c r="E50" s="3"/>
      <c r="F50" s="3"/>
      <c r="AC50" s="14"/>
      <c r="AD50" s="14"/>
      <c r="AE50" s="14"/>
      <c r="AF50" s="14"/>
      <c r="AG50" s="14"/>
      <c r="AH50" s="15"/>
      <c r="AI50" s="15"/>
      <c r="AJ50" s="15"/>
      <c r="AN50" s="10"/>
      <c r="AO50" s="10"/>
      <c r="AP50" s="10"/>
    </row>
    <row r="51" spans="1:42" ht="27" customHeight="1" x14ac:dyDescent="0.25">
      <c r="A51" s="283" t="s">
        <v>23</v>
      </c>
      <c r="B51" s="283"/>
      <c r="C51" s="283"/>
      <c r="D51" s="283"/>
      <c r="E51" s="283"/>
      <c r="F51" s="283"/>
      <c r="G51" s="284" t="s">
        <v>71</v>
      </c>
      <c r="H51" s="285"/>
      <c r="I51" s="285"/>
      <c r="J51" s="285"/>
      <c r="K51" s="285"/>
      <c r="L51" s="285"/>
      <c r="M51" s="285"/>
      <c r="N51" s="285"/>
      <c r="O51" s="285"/>
      <c r="P51" s="286"/>
      <c r="Q51" s="283" t="s">
        <v>223</v>
      </c>
      <c r="R51" s="283"/>
      <c r="S51" s="283"/>
      <c r="T51" s="283"/>
      <c r="U51" s="283"/>
      <c r="V51" s="283"/>
      <c r="W51" s="283"/>
      <c r="AE51" s="3"/>
      <c r="AF51" s="3"/>
      <c r="AG51" s="3"/>
      <c r="AH51" s="16"/>
      <c r="AI51" s="16"/>
      <c r="AJ51" s="16"/>
      <c r="AK51" s="3"/>
      <c r="AL51" s="3"/>
      <c r="AM51" s="3"/>
      <c r="AN51" s="13"/>
      <c r="AO51" s="13"/>
      <c r="AP51" s="13"/>
    </row>
    <row r="52" spans="1:42" ht="14.25" customHeight="1" x14ac:dyDescent="0.2">
      <c r="A52" s="283"/>
      <c r="B52" s="283"/>
      <c r="C52" s="283"/>
      <c r="D52" s="283"/>
      <c r="E52" s="283"/>
      <c r="F52" s="283"/>
      <c r="G52" s="283" t="s">
        <v>38</v>
      </c>
      <c r="H52" s="283"/>
      <c r="I52" s="283"/>
      <c r="J52" s="283"/>
      <c r="K52" s="283"/>
      <c r="L52" s="283" t="s">
        <v>224</v>
      </c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</row>
    <row r="53" spans="1:42" ht="15" customHeight="1" x14ac:dyDescent="0.2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7" t="s">
        <v>29</v>
      </c>
      <c r="R53" s="287"/>
      <c r="S53" s="287"/>
      <c r="T53" s="287"/>
      <c r="U53" s="287"/>
      <c r="V53" s="287"/>
      <c r="W53" s="287"/>
    </row>
    <row r="54" spans="1:42" ht="12" customHeight="1" x14ac:dyDescent="0.2">
      <c r="A54" s="288">
        <v>1</v>
      </c>
      <c r="B54" s="288"/>
      <c r="C54" s="288"/>
      <c r="D54" s="288"/>
      <c r="E54" s="288"/>
      <c r="F54" s="288"/>
      <c r="G54" s="288">
        <v>2</v>
      </c>
      <c r="H54" s="288"/>
      <c r="I54" s="288"/>
      <c r="J54" s="288"/>
      <c r="K54" s="288"/>
      <c r="L54" s="288">
        <v>3</v>
      </c>
      <c r="M54" s="288"/>
      <c r="N54" s="288"/>
      <c r="O54" s="288"/>
      <c r="P54" s="288"/>
      <c r="Q54" s="288">
        <v>4</v>
      </c>
      <c r="R54" s="288"/>
      <c r="S54" s="288"/>
      <c r="T54" s="288"/>
      <c r="U54" s="288"/>
      <c r="V54" s="288"/>
      <c r="W54" s="288"/>
    </row>
    <row r="55" spans="1:42" x14ac:dyDescent="0.2">
      <c r="A55" s="292" t="s">
        <v>30</v>
      </c>
      <c r="B55" s="293"/>
      <c r="C55" s="293"/>
      <c r="D55" s="293"/>
      <c r="E55" s="293"/>
      <c r="F55" s="294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89">
        <f>IF(((G55-L55)*$L$42/1000)*365&lt;0,0,((G55-L55)*$L$42/1000)*365)</f>
        <v>0</v>
      </c>
      <c r="R55" s="290"/>
      <c r="S55" s="290"/>
      <c r="T55" s="290"/>
      <c r="U55" s="290"/>
      <c r="V55" s="290"/>
      <c r="W55" s="291"/>
    </row>
    <row r="56" spans="1:42" x14ac:dyDescent="0.2">
      <c r="A56" s="292" t="s">
        <v>31</v>
      </c>
      <c r="B56" s="293"/>
      <c r="C56" s="293"/>
      <c r="D56" s="293"/>
      <c r="E56" s="293"/>
      <c r="F56" s="294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89">
        <f t="shared" ref="Q56:Q59" si="0">IF(((G56-L56)*$L$42/1000)*365&lt;0,0,((G56-L56)*$L$42/1000)*365)</f>
        <v>0</v>
      </c>
      <c r="R56" s="290"/>
      <c r="S56" s="290"/>
      <c r="T56" s="290"/>
      <c r="U56" s="290"/>
      <c r="V56" s="290"/>
      <c r="W56" s="291"/>
    </row>
    <row r="57" spans="1:42" x14ac:dyDescent="0.2">
      <c r="A57" s="292" t="s">
        <v>32</v>
      </c>
      <c r="B57" s="293"/>
      <c r="C57" s="293"/>
      <c r="D57" s="293"/>
      <c r="E57" s="293"/>
      <c r="F57" s="294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89">
        <f t="shared" si="0"/>
        <v>0</v>
      </c>
      <c r="R57" s="290"/>
      <c r="S57" s="290"/>
      <c r="T57" s="290"/>
      <c r="U57" s="290"/>
      <c r="V57" s="290"/>
      <c r="W57" s="291"/>
    </row>
    <row r="58" spans="1:42" x14ac:dyDescent="0.2">
      <c r="A58" s="292" t="s">
        <v>33</v>
      </c>
      <c r="B58" s="293"/>
      <c r="C58" s="293"/>
      <c r="D58" s="293"/>
      <c r="E58" s="293"/>
      <c r="F58" s="294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89">
        <f t="shared" si="0"/>
        <v>0</v>
      </c>
      <c r="R58" s="290"/>
      <c r="S58" s="290"/>
      <c r="T58" s="290"/>
      <c r="U58" s="290"/>
      <c r="V58" s="290"/>
      <c r="W58" s="291"/>
    </row>
    <row r="59" spans="1:42" x14ac:dyDescent="0.2">
      <c r="A59" s="292" t="s">
        <v>34</v>
      </c>
      <c r="B59" s="293"/>
      <c r="C59" s="293"/>
      <c r="D59" s="293"/>
      <c r="E59" s="293"/>
      <c r="F59" s="294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89">
        <f t="shared" si="0"/>
        <v>0</v>
      </c>
      <c r="R59" s="290"/>
      <c r="S59" s="290"/>
      <c r="T59" s="290"/>
      <c r="U59" s="290"/>
      <c r="V59" s="290"/>
      <c r="W59" s="291"/>
    </row>
    <row r="60" spans="1:42" ht="23.25" customHeight="1" x14ac:dyDescent="0.2">
      <c r="A60" s="5" t="s">
        <v>74</v>
      </c>
    </row>
    <row r="61" spans="1:42" ht="13.5" customHeight="1" x14ac:dyDescent="0.2">
      <c r="A61" s="73" t="s">
        <v>75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42" ht="120" customHeight="1" x14ac:dyDescent="0.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</row>
    <row r="63" spans="1:42" ht="18" customHeight="1" x14ac:dyDescent="0.2">
      <c r="A63" s="5" t="s">
        <v>78</v>
      </c>
    </row>
    <row r="64" spans="1:42" ht="165" customHeight="1" x14ac:dyDescent="0.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</row>
    <row r="65" spans="1:31" ht="3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31" x14ac:dyDescent="0.2">
      <c r="A66" s="299" t="s">
        <v>227</v>
      </c>
      <c r="B66" s="299"/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</row>
    <row r="67" spans="1:31" ht="3" customHeight="1" x14ac:dyDescent="0.2"/>
    <row r="68" spans="1:31" ht="60" customHeight="1" x14ac:dyDescent="0.2">
      <c r="A68" s="162" t="s">
        <v>225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</row>
    <row r="69" spans="1:31" s="73" customFormat="1" ht="15" customHeight="1" x14ac:dyDescent="0.2">
      <c r="A69" s="73" t="s">
        <v>79</v>
      </c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</row>
    <row r="70" spans="1:31" s="73" customFormat="1" ht="12.75" x14ac:dyDescent="0.2">
      <c r="A70" s="73" t="s">
        <v>80</v>
      </c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</row>
    <row r="71" spans="1:31" ht="110.25" customHeight="1" x14ac:dyDescent="0.2"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1" x14ac:dyDescent="0.2">
      <c r="A72" s="296"/>
      <c r="B72" s="296"/>
      <c r="C72" s="296"/>
      <c r="D72" s="296"/>
      <c r="E72" s="296"/>
      <c r="F72" s="296"/>
      <c r="G72" s="296"/>
      <c r="H72" s="296"/>
      <c r="I72" s="3" t="str">
        <f ca="1">CONCATENATE(", dnia ",TEXT(TODAY(),"dd.mm.rrrr")," r.")</f>
        <v>, dnia 02.07.2024 r.</v>
      </c>
      <c r="J72" s="3"/>
      <c r="K72" s="3"/>
      <c r="L72" s="3"/>
      <c r="M72" s="3"/>
      <c r="N72" s="3"/>
      <c r="O72" s="268" t="s">
        <v>58</v>
      </c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</row>
    <row r="73" spans="1:31" ht="24" customHeight="1" x14ac:dyDescent="0.2">
      <c r="A73" s="3"/>
      <c r="B73" s="3"/>
      <c r="C73" s="3"/>
      <c r="D73" s="3"/>
      <c r="E73" s="3"/>
      <c r="F73" s="3"/>
      <c r="H73" s="37" t="s">
        <v>60</v>
      </c>
      <c r="I73" s="7" t="s">
        <v>59</v>
      </c>
      <c r="J73" s="3"/>
      <c r="K73" s="3"/>
      <c r="L73" s="3"/>
      <c r="M73" s="3"/>
      <c r="N73" s="6"/>
      <c r="O73" s="297" t="s">
        <v>57</v>
      </c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</row>
    <row r="74" spans="1:31" ht="16.5" customHeight="1" x14ac:dyDescent="0.2">
      <c r="A74" s="163" t="s">
        <v>124</v>
      </c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</row>
    <row r="75" spans="1:31" ht="24" customHeight="1" x14ac:dyDescent="0.2">
      <c r="A75" s="164" t="s">
        <v>189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</row>
    <row r="76" spans="1:31" ht="12" customHeight="1" x14ac:dyDescent="0.2">
      <c r="A76" s="17"/>
    </row>
    <row r="77" spans="1:31" x14ac:dyDescent="0.2"/>
    <row r="78" spans="1:31" ht="13.9" hidden="1" customHeight="1" x14ac:dyDescent="0.2"/>
    <row r="79" spans="1:31" ht="13.9" hidden="1" customHeight="1" x14ac:dyDescent="0.2"/>
    <row r="80" spans="1:31" ht="13.9" hidden="1" customHeight="1" x14ac:dyDescent="0.2"/>
    <row r="81" spans="2:3" ht="13.9" hidden="1" customHeight="1" x14ac:dyDescent="0.2"/>
    <row r="82" spans="2:3" ht="13.9" hidden="1" customHeight="1" x14ac:dyDescent="0.2"/>
    <row r="84" spans="2:3" ht="15" hidden="1" customHeight="1" x14ac:dyDescent="0.2"/>
    <row r="90" spans="2:3" ht="15" hidden="1" x14ac:dyDescent="0.25">
      <c r="B90" s="18"/>
      <c r="C90" s="18"/>
    </row>
    <row r="91" spans="2:3" ht="15" hidden="1" x14ac:dyDescent="0.25">
      <c r="B91" s="18"/>
      <c r="C91" s="18"/>
    </row>
    <row r="92" spans="2:3" ht="15" hidden="1" x14ac:dyDescent="0.25">
      <c r="B92" s="18"/>
      <c r="C92" s="18"/>
    </row>
  </sheetData>
  <sheetProtection algorithmName="SHA-512" hashValue="r3N0CNamet3THze3KeYDzumydniJpBl6hQVAdEOjpE7lxj22k5sfWQ/g6Wb/0thjF2yghmmQml61VJTr3UqLAA==" saltValue="GMxOv6hL1n682429YqejQA==" spinCount="100000" sheet="1" formatCells="0" formatColumns="0" formatRows="0" insertColumns="0" insertRows="0" insertHyperlinks="0" deleteColumns="0" deleteRows="0" sort="0" autoFilter="0" pivotTables="0"/>
  <mergeCells count="77">
    <mergeCell ref="O73:Z73"/>
    <mergeCell ref="F70:Z70"/>
    <mergeCell ref="A74:AE74"/>
    <mergeCell ref="A75:AE75"/>
    <mergeCell ref="A58:F58"/>
    <mergeCell ref="G58:K58"/>
    <mergeCell ref="L58:P58"/>
    <mergeCell ref="A59:F59"/>
    <mergeCell ref="G59:K59"/>
    <mergeCell ref="L59:P59"/>
    <mergeCell ref="Q58:W58"/>
    <mergeCell ref="Q59:W59"/>
    <mergeCell ref="A62:Z62"/>
    <mergeCell ref="A64:Z64"/>
    <mergeCell ref="A66:Z66"/>
    <mergeCell ref="F69:Z69"/>
    <mergeCell ref="A68:AE68"/>
    <mergeCell ref="A72:H72"/>
    <mergeCell ref="O72:Z72"/>
    <mergeCell ref="Q56:W56"/>
    <mergeCell ref="Q57:W57"/>
    <mergeCell ref="A57:F57"/>
    <mergeCell ref="G57:K57"/>
    <mergeCell ref="L57:P57"/>
    <mergeCell ref="Q54:W54"/>
    <mergeCell ref="Q55:W55"/>
    <mergeCell ref="A56:F56"/>
    <mergeCell ref="G56:K56"/>
    <mergeCell ref="L56:P56"/>
    <mergeCell ref="A54:F54"/>
    <mergeCell ref="G54:K54"/>
    <mergeCell ref="L54:P54"/>
    <mergeCell ref="A55:F55"/>
    <mergeCell ref="G55:K55"/>
    <mergeCell ref="L55:P55"/>
    <mergeCell ref="A49:D49"/>
    <mergeCell ref="E49:Z49"/>
    <mergeCell ref="A51:F53"/>
    <mergeCell ref="G51:P51"/>
    <mergeCell ref="G52:K53"/>
    <mergeCell ref="L52:P53"/>
    <mergeCell ref="Q51:W52"/>
    <mergeCell ref="Q53:W53"/>
    <mergeCell ref="C45:F45"/>
    <mergeCell ref="J45:Z45"/>
    <mergeCell ref="A47:D47"/>
    <mergeCell ref="E47:Z47"/>
    <mergeCell ref="A48:D48"/>
    <mergeCell ref="E48:Z48"/>
    <mergeCell ref="A44:I44"/>
    <mergeCell ref="J44:Z44"/>
    <mergeCell ref="P23:R23"/>
    <mergeCell ref="O26:Q26"/>
    <mergeCell ref="N29:P29"/>
    <mergeCell ref="V29:X29"/>
    <mergeCell ref="A31:T31"/>
    <mergeCell ref="A32:C32"/>
    <mergeCell ref="G32:I32"/>
    <mergeCell ref="O32:Q32"/>
    <mergeCell ref="O34:Q34"/>
    <mergeCell ref="W36:Y36"/>
    <mergeCell ref="O40:Q40"/>
    <mergeCell ref="L42:N42"/>
    <mergeCell ref="A21:C21"/>
    <mergeCell ref="P21:R21"/>
    <mergeCell ref="A1:Z1"/>
    <mergeCell ref="A2:Z2"/>
    <mergeCell ref="A3:Z3"/>
    <mergeCell ref="A5:Z5"/>
    <mergeCell ref="A7:Z7"/>
    <mergeCell ref="A11:Z11"/>
    <mergeCell ref="P12:R12"/>
    <mergeCell ref="P13:R13"/>
    <mergeCell ref="P15:R15"/>
    <mergeCell ref="P17:R17"/>
    <mergeCell ref="A20:Z20"/>
    <mergeCell ref="A8:Z8"/>
  </mergeCells>
  <conditionalFormatting sqref="A62">
    <cfRule type="cellIs" dxfId="32" priority="6" operator="equal">
      <formula>""</formula>
    </cfRule>
  </conditionalFormatting>
  <conditionalFormatting sqref="A64">
    <cfRule type="cellIs" dxfId="31" priority="5" operator="equal">
      <formula>""</formula>
    </cfRule>
  </conditionalFormatting>
  <conditionalFormatting sqref="A72">
    <cfRule type="cellIs" dxfId="30" priority="2" operator="equal">
      <formula>""</formula>
    </cfRule>
  </conditionalFormatting>
  <conditionalFormatting sqref="A21:C21">
    <cfRule type="cellIs" dxfId="29" priority="26" operator="equal">
      <formula>""</formula>
    </cfRule>
  </conditionalFormatting>
  <conditionalFormatting sqref="A32:C32">
    <cfRule type="cellIs" dxfId="28" priority="21" operator="equal">
      <formula>""</formula>
    </cfRule>
  </conditionalFormatting>
  <conditionalFormatting sqref="A7:Z7 O40:Q40">
    <cfRule type="cellIs" dxfId="27" priority="30" operator="equal">
      <formula>""</formula>
    </cfRule>
  </conditionalFormatting>
  <conditionalFormatting sqref="C45">
    <cfRule type="cellIs" dxfId="26" priority="12" operator="equal">
      <formula>""</formula>
    </cfRule>
  </conditionalFormatting>
  <conditionalFormatting sqref="E47:E49">
    <cfRule type="cellIs" dxfId="25" priority="8" operator="equal">
      <formula>""</formula>
    </cfRule>
  </conditionalFormatting>
  <conditionalFormatting sqref="F69:F70">
    <cfRule type="cellIs" dxfId="24" priority="3" operator="equal">
      <formula>""</formula>
    </cfRule>
  </conditionalFormatting>
  <conditionalFormatting sqref="G55:G59 L55:L59">
    <cfRule type="cellIs" dxfId="23" priority="7" operator="equal">
      <formula>""</formula>
    </cfRule>
  </conditionalFormatting>
  <conditionalFormatting sqref="G32:I32">
    <cfRule type="cellIs" dxfId="22" priority="19" operator="equal">
      <formula>""</formula>
    </cfRule>
  </conditionalFormatting>
  <conditionalFormatting sqref="J44:J45">
    <cfRule type="cellIs" dxfId="21" priority="11" operator="equal">
      <formula>""</formula>
    </cfRule>
  </conditionalFormatting>
  <conditionalFormatting sqref="L42:N42">
    <cfRule type="cellIs" dxfId="20" priority="15" operator="equal">
      <formula>""</formula>
    </cfRule>
  </conditionalFormatting>
  <conditionalFormatting sqref="N29:P29">
    <cfRule type="cellIs" dxfId="19" priority="1" operator="equal">
      <formula>""</formula>
    </cfRule>
  </conditionalFormatting>
  <conditionalFormatting sqref="O26:Q26">
    <cfRule type="cellIs" dxfId="18" priority="23" operator="equal">
      <formula>""</formula>
    </cfRule>
  </conditionalFormatting>
  <conditionalFormatting sqref="O32:Q32">
    <cfRule type="cellIs" dxfId="17" priority="20" operator="equal">
      <formula>""</formula>
    </cfRule>
  </conditionalFormatting>
  <conditionalFormatting sqref="O34:Q34">
    <cfRule type="cellIs" dxfId="16" priority="16" operator="equal">
      <formula>""</formula>
    </cfRule>
  </conditionalFormatting>
  <conditionalFormatting sqref="P12:R13">
    <cfRule type="cellIs" dxfId="15" priority="28" operator="equal">
      <formula>""</formula>
    </cfRule>
  </conditionalFormatting>
  <conditionalFormatting sqref="P17:R17">
    <cfRule type="cellIs" dxfId="14" priority="27" operator="equal">
      <formula>""</formula>
    </cfRule>
  </conditionalFormatting>
  <conditionalFormatting sqref="P21:R21">
    <cfRule type="cellIs" dxfId="13" priority="25" operator="equal">
      <formula>""</formula>
    </cfRule>
  </conditionalFormatting>
  <conditionalFormatting sqref="P23:R23">
    <cfRule type="cellIs" dxfId="12" priority="24" operator="equal">
      <formula>""</formula>
    </cfRule>
  </conditionalFormatting>
  <conditionalFormatting sqref="V29:X29">
    <cfRule type="cellIs" dxfId="11" priority="22" operator="equal">
      <formula>""</formula>
    </cfRule>
  </conditionalFormatting>
  <conditionalFormatting sqref="W36:Y36">
    <cfRule type="cellIs" dxfId="10" priority="17" operator="equal">
      <formula>""</formula>
    </cfRule>
  </conditionalFormatting>
  <conditionalFormatting sqref="AH50">
    <cfRule type="expression" dxfId="9" priority="87">
      <formula>AH48="niezgodność z poz. b)"</formula>
    </cfRule>
  </conditionalFormatting>
  <printOptions horizontalCentered="1"/>
  <pageMargins left="0.70866141732283472" right="0.59055118110236227" top="0.59055118110236227" bottom="0.59055118110236227" header="0.31496062992125984" footer="0.31496062992125984"/>
  <pageSetup paperSize="9" scale="95" orientation="portrait" r:id="rId1"/>
  <headerFooter>
    <oddFooter>&amp;C&amp;"Arial,Normalny"&amp;8Strona &amp;P z &amp;N&amp;R&amp;"Arial,Normalny"&amp;8v2023-1</oddFooter>
  </headerFooter>
  <rowBreaks count="1" manualBreakCount="1">
    <brk id="59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6144-C24D-4E24-99DD-DD8B00910EA3}">
  <sheetPr>
    <pageSetUpPr fitToPage="1"/>
  </sheetPr>
  <dimension ref="A1:AF80"/>
  <sheetViews>
    <sheetView view="pageBreakPreview" zoomScaleNormal="100" zoomScaleSheetLayoutView="100" zoomScalePageLayoutView="40" workbookViewId="0">
      <selection activeCell="F76" sqref="F76"/>
    </sheetView>
  </sheetViews>
  <sheetFormatPr defaultColWidth="0" defaultRowHeight="15" zeroHeight="1" x14ac:dyDescent="0.25"/>
  <cols>
    <col min="1" max="32" width="3.28515625" style="55" customWidth="1"/>
    <col min="33" max="16384" width="9.140625" style="55" hidden="1"/>
  </cols>
  <sheetData>
    <row r="1" spans="1:31" s="19" customFormat="1" ht="15" customHeight="1" x14ac:dyDescent="0.25">
      <c r="A1" s="208" t="s">
        <v>96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</row>
    <row r="2" spans="1:31" s="19" customFormat="1" ht="15" customHeight="1" x14ac:dyDescent="0.2">
      <c r="A2" s="209" t="s">
        <v>187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19" customFormat="1" ht="15" customHeight="1" x14ac:dyDescent="0.2">
      <c r="A3" s="209" t="s">
        <v>97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</row>
    <row r="4" spans="1:31" s="19" customFormat="1" ht="3" customHeight="1" x14ac:dyDescent="0.2"/>
    <row r="5" spans="1:31" s="19" customFormat="1" ht="23.45" customHeight="1" x14ac:dyDescent="0.2">
      <c r="A5" s="345" t="s">
        <v>195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</row>
    <row r="6" spans="1:31" s="19" customFormat="1" ht="3" customHeight="1" x14ac:dyDescent="0.2"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s="19" customFormat="1" ht="45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</row>
    <row r="8" spans="1:31" s="19" customFormat="1" ht="9.6" customHeight="1" x14ac:dyDescent="0.2">
      <c r="A8" s="197" t="s">
        <v>2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</row>
    <row r="9" spans="1:31" s="19" customFormat="1" ht="3" customHeight="1" x14ac:dyDescent="0.2"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1" s="19" customFormat="1" ht="15" customHeight="1" x14ac:dyDescent="0.2">
      <c r="A10" s="31" t="s">
        <v>190</v>
      </c>
      <c r="B10" s="30"/>
      <c r="C10" s="30"/>
      <c r="D10" s="30"/>
      <c r="E10" s="30"/>
      <c r="F10" s="30"/>
      <c r="G10" s="30"/>
      <c r="H10" s="30"/>
      <c r="I10" s="30"/>
    </row>
    <row r="11" spans="1:31" s="19" customFormat="1" ht="3" customHeight="1" x14ac:dyDescent="0.2">
      <c r="A11" s="30"/>
      <c r="B11" s="30"/>
      <c r="C11" s="30"/>
      <c r="D11" s="30"/>
      <c r="E11" s="30"/>
      <c r="F11" s="30"/>
      <c r="G11" s="30"/>
      <c r="H11" s="30"/>
      <c r="I11" s="30"/>
    </row>
    <row r="12" spans="1:31" s="19" customFormat="1" ht="13.15" customHeight="1" x14ac:dyDescent="0.2">
      <c r="A12" s="58" t="s">
        <v>98</v>
      </c>
      <c r="B12" s="58"/>
      <c r="C12" s="58"/>
      <c r="D12" s="58"/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31" s="19" customFormat="1" ht="13.15" customHeight="1" x14ac:dyDescent="0.2">
      <c r="A13" s="60" t="s">
        <v>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315"/>
      <c r="Q13" s="316"/>
      <c r="R13" s="317"/>
      <c r="S13" s="30"/>
      <c r="T13" s="30"/>
    </row>
    <row r="14" spans="1:31" s="19" customFormat="1" ht="13.15" customHeight="1" x14ac:dyDescent="0.2">
      <c r="A14" s="60" t="s">
        <v>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315"/>
      <c r="Q14" s="316"/>
      <c r="R14" s="317"/>
      <c r="S14" s="30"/>
      <c r="T14" s="30"/>
    </row>
    <row r="15" spans="1:31" s="19" customFormat="1" ht="13.15" customHeight="1" x14ac:dyDescent="0.2">
      <c r="A15" s="22" t="s">
        <v>7</v>
      </c>
      <c r="B15" s="22"/>
      <c r="C15" s="22"/>
      <c r="D15" s="22"/>
      <c r="E15" s="22"/>
      <c r="F15" s="22"/>
      <c r="G15" s="22"/>
      <c r="H15" s="22"/>
      <c r="I15" s="22"/>
      <c r="J15" s="22"/>
      <c r="N15" s="22"/>
      <c r="O15" s="22"/>
      <c r="P15" s="34"/>
      <c r="Q15" s="34"/>
      <c r="R15" s="34"/>
      <c r="S15" s="34"/>
      <c r="T15" s="34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s="19" customFormat="1" ht="13.15" customHeight="1" x14ac:dyDescent="0.2">
      <c r="A16" s="62" t="s">
        <v>173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318">
        <f>SUM(P13:P14)</f>
        <v>0</v>
      </c>
      <c r="Q16" s="319"/>
      <c r="R16" s="320"/>
      <c r="S16" s="62" t="s">
        <v>9</v>
      </c>
      <c r="T16" s="59"/>
    </row>
    <row r="17" spans="1:31" s="19" customFormat="1" ht="13.9" customHeight="1" x14ac:dyDescent="0.2">
      <c r="A17" s="59" t="s">
        <v>99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V17" s="315"/>
      <c r="W17" s="316"/>
      <c r="X17" s="317"/>
      <c r="Y17" s="59"/>
      <c r="Z17" s="59"/>
      <c r="AA17" s="22"/>
      <c r="AB17" s="22"/>
      <c r="AC17" s="22"/>
      <c r="AD17" s="22"/>
      <c r="AE17" s="59"/>
    </row>
    <row r="18" spans="1:31" s="19" customFormat="1" ht="37.9" customHeight="1" x14ac:dyDescent="0.2">
      <c r="A18" s="214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</row>
    <row r="19" spans="1:31" s="19" customFormat="1" ht="13.15" customHeight="1" x14ac:dyDescent="0.2">
      <c r="A19" s="339"/>
      <c r="B19" s="340"/>
      <c r="C19" s="341"/>
      <c r="D19" s="61" t="s">
        <v>196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315"/>
      <c r="Q19" s="316"/>
      <c r="R19" s="317"/>
      <c r="S19" s="59" t="s">
        <v>9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 s="19" customFormat="1" ht="2.4500000000000002" customHeight="1" x14ac:dyDescent="0.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 s="19" customFormat="1" ht="13.15" customHeight="1" x14ac:dyDescent="0.2">
      <c r="A21" s="59" t="s">
        <v>86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315"/>
      <c r="Q21" s="316"/>
      <c r="R21" s="317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 s="19" customFormat="1" ht="2.4500000000000002" customHeigh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1:31" s="19" customFormat="1" ht="13.15" customHeight="1" x14ac:dyDescent="0.2">
      <c r="A23" s="59" t="s">
        <v>101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315"/>
      <c r="Q23" s="316"/>
      <c r="R23" s="317"/>
      <c r="S23" s="59" t="s">
        <v>197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1:31" s="19" customFormat="1" ht="24" customHeight="1" x14ac:dyDescent="0.2">
      <c r="A24" s="162" t="s">
        <v>125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</row>
    <row r="25" spans="1:31" s="19" customFormat="1" ht="3" customHeight="1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31" s="19" customFormat="1" ht="13.9" customHeight="1" x14ac:dyDescent="0.2">
      <c r="A26" s="63" t="s">
        <v>203</v>
      </c>
      <c r="B26" s="59"/>
      <c r="C26" s="59"/>
      <c r="D26" s="59"/>
      <c r="E26" s="59"/>
      <c r="F26" s="59"/>
      <c r="G26" s="64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Y26" s="342">
        <f>(P16*P23)+A19</f>
        <v>0</v>
      </c>
      <c r="Z26" s="343"/>
      <c r="AA26" s="344"/>
      <c r="AB26" s="61" t="s">
        <v>198</v>
      </c>
      <c r="AC26" s="30"/>
    </row>
    <row r="27" spans="1:31" s="19" customFormat="1" ht="2.4500000000000002" customHeight="1" x14ac:dyDescent="0.2">
      <c r="A27" s="63" t="s">
        <v>202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Y27" s="59"/>
      <c r="Z27" s="59"/>
      <c r="AA27" s="59"/>
      <c r="AB27" s="59"/>
      <c r="AC27" s="30"/>
    </row>
    <row r="28" spans="1:31" s="19" customFormat="1" ht="13.15" customHeight="1" x14ac:dyDescent="0.2">
      <c r="A28" s="58" t="s">
        <v>177</v>
      </c>
      <c r="B28" s="65"/>
      <c r="C28" s="65"/>
      <c r="D28" s="65"/>
      <c r="E28" s="65"/>
      <c r="F28" s="65"/>
      <c r="G28" s="66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Y28" s="112"/>
      <c r="Z28" s="113"/>
      <c r="AA28" s="114"/>
      <c r="AB28" s="59" t="s">
        <v>92</v>
      </c>
      <c r="AC28" s="30"/>
    </row>
    <row r="29" spans="1:31" s="19" customFormat="1" ht="3" customHeight="1" x14ac:dyDescent="0.2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Y29" s="59"/>
      <c r="Z29" s="59"/>
      <c r="AA29" s="59"/>
      <c r="AB29" s="59"/>
      <c r="AC29" s="30"/>
    </row>
    <row r="30" spans="1:31" s="19" customFormat="1" ht="13.15" customHeight="1" x14ac:dyDescent="0.2">
      <c r="A30" s="67" t="s">
        <v>176</v>
      </c>
      <c r="B30" s="67"/>
      <c r="C30" s="67"/>
      <c r="D30" s="67"/>
      <c r="E30" s="67"/>
      <c r="F30" s="67"/>
      <c r="G30" s="67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Y30" s="112"/>
      <c r="Z30" s="113"/>
      <c r="AA30" s="114"/>
      <c r="AB30" s="59" t="s">
        <v>92</v>
      </c>
      <c r="AC30" s="30"/>
    </row>
    <row r="31" spans="1:31" s="19" customFormat="1" ht="3" customHeight="1" x14ac:dyDescent="0.2">
      <c r="A31" s="68"/>
      <c r="B31" s="69"/>
      <c r="C31" s="59"/>
      <c r="D31" s="69"/>
      <c r="E31" s="59"/>
      <c r="F31" s="68"/>
      <c r="G31" s="68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Y31" s="68"/>
      <c r="Z31" s="59"/>
      <c r="AA31" s="59"/>
      <c r="AB31" s="68"/>
      <c r="AC31" s="32"/>
    </row>
    <row r="32" spans="1:31" s="19" customFormat="1" ht="13.15" customHeight="1" x14ac:dyDescent="0.2">
      <c r="A32" s="62" t="s">
        <v>193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Y32" s="318">
        <f>P16+P19</f>
        <v>0</v>
      </c>
      <c r="Z32" s="319"/>
      <c r="AA32" s="320"/>
      <c r="AB32" s="62" t="s">
        <v>9</v>
      </c>
      <c r="AC32" s="30"/>
    </row>
    <row r="33" spans="1:31" s="19" customFormat="1" ht="3" customHeight="1" x14ac:dyDescent="0.2">
      <c r="A33" s="30"/>
      <c r="B33" s="30"/>
      <c r="C33" s="30"/>
      <c r="D33" s="30"/>
      <c r="E33" s="30"/>
      <c r="F33" s="30"/>
      <c r="G33" s="30"/>
      <c r="H33" s="30"/>
      <c r="I33" s="30"/>
    </row>
    <row r="34" spans="1:31" s="19" customFormat="1" ht="15" customHeight="1" x14ac:dyDescent="0.2">
      <c r="A34" s="31" t="s">
        <v>102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1" s="19" customFormat="1" ht="3" customHeight="1" x14ac:dyDescent="0.2">
      <c r="A35" s="65"/>
      <c r="B35" s="65"/>
      <c r="C35" s="65"/>
      <c r="D35" s="65"/>
      <c r="E35" s="65"/>
      <c r="F35" s="65"/>
      <c r="G35" s="65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30"/>
      <c r="AA35" s="30"/>
      <c r="AB35" s="30"/>
      <c r="AC35" s="30"/>
      <c r="AD35" s="30"/>
    </row>
    <row r="36" spans="1:31" s="20" customFormat="1" ht="13.15" customHeight="1" x14ac:dyDescent="0.2">
      <c r="A36" s="59" t="s">
        <v>194</v>
      </c>
      <c r="B36" s="63"/>
      <c r="C36" s="63"/>
      <c r="D36" s="63"/>
      <c r="E36" s="346" t="s">
        <v>103</v>
      </c>
      <c r="F36" s="347"/>
      <c r="G36" s="347"/>
      <c r="H36" s="347"/>
      <c r="I36" s="347"/>
      <c r="J36" s="347"/>
      <c r="K36" s="347"/>
      <c r="L36" s="347"/>
      <c r="M36" s="347"/>
      <c r="N36" s="347"/>
      <c r="O36" s="348"/>
      <c r="P36" s="333" t="s">
        <v>104</v>
      </c>
      <c r="Q36" s="334"/>
      <c r="R36" s="334"/>
      <c r="S36" s="335"/>
      <c r="T36" s="63"/>
      <c r="U36" s="63"/>
      <c r="V36" s="63"/>
      <c r="W36" s="63"/>
      <c r="X36" s="63"/>
      <c r="Y36" s="63"/>
    </row>
    <row r="37" spans="1:31" s="19" customFormat="1" ht="13.15" customHeight="1" x14ac:dyDescent="0.2">
      <c r="A37" s="59"/>
      <c r="B37" s="59"/>
      <c r="C37" s="59"/>
      <c r="D37" s="59"/>
      <c r="E37" s="333" t="s">
        <v>105</v>
      </c>
      <c r="F37" s="334"/>
      <c r="G37" s="334"/>
      <c r="H37" s="334"/>
      <c r="I37" s="334"/>
      <c r="J37" s="334"/>
      <c r="K37" s="334"/>
      <c r="L37" s="334"/>
      <c r="M37" s="334"/>
      <c r="N37" s="334"/>
      <c r="O37" s="335"/>
      <c r="P37" s="336"/>
      <c r="Q37" s="337"/>
      <c r="R37" s="337"/>
      <c r="S37" s="338"/>
      <c r="T37" s="59"/>
      <c r="U37" s="59"/>
      <c r="V37" s="59"/>
      <c r="W37" s="59"/>
      <c r="X37" s="59"/>
      <c r="Y37" s="59"/>
    </row>
    <row r="38" spans="1:31" s="19" customFormat="1" ht="13.15" customHeight="1" x14ac:dyDescent="0.2">
      <c r="A38" s="59"/>
      <c r="B38" s="59"/>
      <c r="C38" s="59"/>
      <c r="D38" s="59"/>
      <c r="E38" s="333" t="s">
        <v>106</v>
      </c>
      <c r="F38" s="334"/>
      <c r="G38" s="334"/>
      <c r="H38" s="334"/>
      <c r="I38" s="334"/>
      <c r="J38" s="334"/>
      <c r="K38" s="334"/>
      <c r="L38" s="334"/>
      <c r="M38" s="334"/>
      <c r="N38" s="334"/>
      <c r="O38" s="335"/>
      <c r="P38" s="336"/>
      <c r="Q38" s="337"/>
      <c r="R38" s="337"/>
      <c r="S38" s="338"/>
      <c r="T38" s="59"/>
      <c r="U38" s="59"/>
      <c r="V38" s="59"/>
      <c r="W38" s="59"/>
      <c r="X38" s="59"/>
      <c r="Y38" s="59"/>
    </row>
    <row r="39" spans="1:31" s="19" customFormat="1" ht="13.15" customHeight="1" x14ac:dyDescent="0.2">
      <c r="A39" s="59"/>
      <c r="B39" s="59"/>
      <c r="C39" s="59"/>
      <c r="D39" s="59"/>
      <c r="E39" s="321" t="s">
        <v>107</v>
      </c>
      <c r="F39" s="322"/>
      <c r="G39" s="322"/>
      <c r="H39" s="322"/>
      <c r="I39" s="322"/>
      <c r="J39" s="322"/>
      <c r="K39" s="323"/>
      <c r="L39" s="327" t="s">
        <v>108</v>
      </c>
      <c r="M39" s="328"/>
      <c r="N39" s="328"/>
      <c r="O39" s="329"/>
      <c r="P39" s="327" t="s">
        <v>104</v>
      </c>
      <c r="Q39" s="328"/>
      <c r="R39" s="328"/>
      <c r="S39" s="329"/>
      <c r="T39" s="59"/>
      <c r="U39" s="59"/>
      <c r="V39" s="59"/>
      <c r="W39" s="59"/>
      <c r="X39" s="59"/>
      <c r="Y39" s="59"/>
    </row>
    <row r="40" spans="1:31" s="19" customFormat="1" ht="13.15" customHeight="1" x14ac:dyDescent="0.2">
      <c r="A40" s="70"/>
      <c r="B40" s="59"/>
      <c r="C40" s="59"/>
      <c r="D40" s="59"/>
      <c r="E40" s="324"/>
      <c r="F40" s="325"/>
      <c r="G40" s="325"/>
      <c r="H40" s="325"/>
      <c r="I40" s="325"/>
      <c r="J40" s="325"/>
      <c r="K40" s="326"/>
      <c r="L40" s="330"/>
      <c r="M40" s="331"/>
      <c r="N40" s="331"/>
      <c r="O40" s="332"/>
      <c r="P40" s="336"/>
      <c r="Q40" s="337"/>
      <c r="R40" s="337"/>
      <c r="S40" s="338"/>
      <c r="T40" s="59"/>
      <c r="U40" s="59"/>
      <c r="V40" s="59"/>
      <c r="W40" s="59"/>
      <c r="X40" s="59"/>
      <c r="Y40" s="59"/>
    </row>
    <row r="41" spans="1:31" s="19" customFormat="1" ht="13.15" customHeight="1" x14ac:dyDescent="0.2">
      <c r="A41" s="70"/>
      <c r="B41" s="59"/>
      <c r="C41" s="59"/>
      <c r="D41" s="59"/>
      <c r="E41" s="238" t="s">
        <v>109</v>
      </c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314">
        <f>SUM(P37,P38,P40)</f>
        <v>0</v>
      </c>
      <c r="Q41" s="314"/>
      <c r="R41" s="314"/>
      <c r="S41" s="314"/>
      <c r="T41" s="59"/>
      <c r="U41" s="59"/>
      <c r="V41" s="59"/>
      <c r="W41" s="59"/>
      <c r="X41" s="59"/>
      <c r="Y41" s="59"/>
    </row>
    <row r="42" spans="1:31" s="19" customFormat="1" ht="3" customHeight="1" x14ac:dyDescent="0.2">
      <c r="A42" s="70"/>
      <c r="B42" s="65"/>
      <c r="C42" s="65"/>
      <c r="D42" s="65"/>
      <c r="E42" s="65"/>
      <c r="F42" s="65"/>
      <c r="G42" s="65"/>
      <c r="H42" s="65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31" s="19" customFormat="1" ht="13.15" customHeight="1" x14ac:dyDescent="0.2">
      <c r="A43" s="59" t="s">
        <v>110</v>
      </c>
      <c r="B43" s="59"/>
      <c r="C43" s="59"/>
      <c r="D43" s="59"/>
      <c r="E43" s="59"/>
      <c r="F43" s="59" t="s">
        <v>178</v>
      </c>
      <c r="G43" s="59"/>
      <c r="H43" s="303"/>
      <c r="I43" s="303"/>
      <c r="J43" s="303"/>
      <c r="K43" s="59" t="s">
        <v>111</v>
      </c>
      <c r="L43" s="59"/>
      <c r="M43" s="59"/>
      <c r="N43" s="59" t="s">
        <v>112</v>
      </c>
      <c r="O43" s="59"/>
      <c r="P43" s="59"/>
      <c r="Q43" s="59"/>
      <c r="R43" s="59"/>
      <c r="S43" s="59"/>
      <c r="T43" s="59"/>
      <c r="U43" s="300"/>
      <c r="V43" s="301"/>
      <c r="W43" s="302"/>
      <c r="X43" s="59" t="s">
        <v>199</v>
      </c>
      <c r="Y43" s="59"/>
      <c r="Z43" s="30"/>
      <c r="AA43" s="30"/>
      <c r="AB43" s="30"/>
      <c r="AC43" s="30"/>
      <c r="AD43" s="30"/>
    </row>
    <row r="44" spans="1:31" s="19" customFormat="1" ht="12" customHeight="1" x14ac:dyDescent="0.2">
      <c r="A44" s="35"/>
      <c r="C44" s="33"/>
      <c r="D44" s="33"/>
      <c r="G44" s="33"/>
      <c r="H44" s="33"/>
      <c r="I44" s="30"/>
      <c r="N44" s="26" t="s">
        <v>113</v>
      </c>
    </row>
    <row r="45" spans="1:31" s="19" customFormat="1" ht="3" customHeight="1" x14ac:dyDescent="0.2">
      <c r="A45" s="30"/>
      <c r="B45" s="30"/>
      <c r="C45" s="30"/>
      <c r="D45" s="30"/>
      <c r="G45" s="30"/>
      <c r="H45" s="30"/>
      <c r="I45" s="30"/>
    </row>
    <row r="46" spans="1:31" s="19" customFormat="1" ht="14.45" customHeight="1" x14ac:dyDescent="0.2">
      <c r="A46" s="31" t="s">
        <v>114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19" customFormat="1" ht="13.15" customHeight="1" x14ac:dyDescent="0.2">
      <c r="A47" s="59" t="s">
        <v>115</v>
      </c>
      <c r="B47" s="65"/>
      <c r="C47" s="59"/>
      <c r="D47" s="59"/>
      <c r="E47" s="63"/>
      <c r="F47" s="63"/>
      <c r="G47" s="63"/>
      <c r="H47" s="71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</row>
    <row r="48" spans="1:31" s="19" customFormat="1" ht="13.15" customHeight="1" x14ac:dyDescent="0.2">
      <c r="A48" s="59" t="s">
        <v>116</v>
      </c>
      <c r="B48" s="65"/>
      <c r="C48" s="59"/>
      <c r="D48" s="59"/>
      <c r="E48" s="63"/>
      <c r="F48" s="63"/>
      <c r="G48" s="63"/>
      <c r="H48" s="71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</row>
    <row r="49" spans="1:31" s="19" customFormat="1" ht="13.15" customHeight="1" x14ac:dyDescent="0.2">
      <c r="A49" s="59" t="s">
        <v>117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1:31" s="19" customFormat="1" ht="13.15" customHeight="1" x14ac:dyDescent="0.2">
      <c r="A50" s="59"/>
      <c r="B50" s="67" t="s">
        <v>118</v>
      </c>
      <c r="C50" s="59"/>
      <c r="D50" s="59"/>
      <c r="E50" s="63"/>
      <c r="F50" s="71"/>
      <c r="G50" s="71"/>
      <c r="H50" s="71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</row>
    <row r="51" spans="1:31" s="19" customFormat="1" ht="13.15" customHeight="1" x14ac:dyDescent="0.2">
      <c r="A51" s="59"/>
      <c r="B51" s="67" t="s">
        <v>119</v>
      </c>
      <c r="C51" s="59"/>
      <c r="D51" s="59"/>
      <c r="E51" s="63"/>
      <c r="F51" s="71"/>
      <c r="G51" s="71"/>
      <c r="H51" s="71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</row>
    <row r="52" spans="1:31" s="19" customFormat="1" ht="13.15" customHeight="1" x14ac:dyDescent="0.2">
      <c r="A52" s="59"/>
      <c r="B52" s="67" t="s">
        <v>120</v>
      </c>
      <c r="C52" s="59"/>
      <c r="D52" s="59"/>
      <c r="E52" s="63"/>
      <c r="F52" s="71"/>
      <c r="G52" s="71"/>
      <c r="H52" s="71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</row>
    <row r="53" spans="1:31" s="19" customFormat="1" ht="2.4500000000000002" customHeight="1" x14ac:dyDescent="0.2">
      <c r="A53" s="6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1:31" s="19" customFormat="1" ht="13.15" customHeight="1" x14ac:dyDescent="0.2">
      <c r="A54" s="59" t="s">
        <v>200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300"/>
      <c r="Q54" s="301"/>
      <c r="R54" s="302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1:31" s="19" customFormat="1" ht="2.4500000000000002" customHeight="1" x14ac:dyDescent="0.2">
      <c r="A55" s="6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1:31" s="19" customFormat="1" ht="13.15" customHeight="1" x14ac:dyDescent="0.2">
      <c r="A56" s="58" t="s">
        <v>121</v>
      </c>
      <c r="B56" s="58"/>
      <c r="C56" s="58"/>
      <c r="D56" s="59"/>
      <c r="E56" s="63"/>
      <c r="F56" s="63"/>
      <c r="G56" s="63"/>
      <c r="H56" s="63"/>
      <c r="I56" s="59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</row>
    <row r="57" spans="1:31" s="19" customFormat="1" ht="13.15" customHeight="1" x14ac:dyDescent="0.2">
      <c r="A57" s="58" t="s">
        <v>14</v>
      </c>
      <c r="B57" s="59"/>
      <c r="C57" s="305"/>
      <c r="D57" s="305"/>
      <c r="E57" s="305"/>
      <c r="F57" s="305"/>
      <c r="G57" s="58" t="s">
        <v>122</v>
      </c>
      <c r="H57" s="59"/>
      <c r="I57" s="59"/>
      <c r="J57" s="306"/>
      <c r="K57" s="306"/>
      <c r="L57" s="306"/>
      <c r="M57" s="306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</row>
    <row r="58" spans="1:31" s="19" customFormat="1" ht="2.4500000000000002" customHeight="1" x14ac:dyDescent="0.2">
      <c r="A58" s="58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pans="1:31" s="19" customFormat="1" ht="13.15" customHeight="1" x14ac:dyDescent="0.2">
      <c r="A59" s="59" t="s">
        <v>201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311"/>
      <c r="Q59" s="312"/>
      <c r="R59" s="313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pans="1:31" s="19" customFormat="1" ht="2.4500000000000002" customHeight="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s="19" customFormat="1" ht="18" customHeight="1" x14ac:dyDescent="0.2">
      <c r="A61" s="309" t="s">
        <v>227</v>
      </c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</row>
    <row r="62" spans="1:31" s="19" customFormat="1" ht="45.75" customHeight="1" x14ac:dyDescent="0.2">
      <c r="A62" s="162" t="s">
        <v>225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</row>
    <row r="63" spans="1:31" s="19" customFormat="1" ht="15" customHeight="1" x14ac:dyDescent="0.2">
      <c r="A63" s="73" t="s">
        <v>79</v>
      </c>
      <c r="B63" s="3"/>
      <c r="C63" s="3"/>
      <c r="D63" s="3"/>
      <c r="E63" s="3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</row>
    <row r="64" spans="1:31" s="19" customFormat="1" ht="15" customHeight="1" x14ac:dyDescent="0.2">
      <c r="A64" s="73" t="s">
        <v>80</v>
      </c>
      <c r="B64" s="3"/>
      <c r="C64" s="3"/>
      <c r="D64" s="3"/>
      <c r="E64" s="3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</row>
    <row r="65" spans="1:31" s="19" customFormat="1" ht="91.15" customHeight="1" x14ac:dyDescent="0.2">
      <c r="A65" s="34"/>
      <c r="B65" s="34"/>
      <c r="C65" s="34"/>
      <c r="D65" s="34"/>
      <c r="E65" s="34"/>
      <c r="F65" s="34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1" customFormat="1" ht="13.9" customHeight="1" x14ac:dyDescent="0.2">
      <c r="A66" s="307"/>
      <c r="B66" s="307"/>
      <c r="C66" s="307"/>
      <c r="D66" s="307"/>
      <c r="E66" s="307"/>
      <c r="F66" s="307"/>
      <c r="G66" s="307"/>
      <c r="H66" s="307"/>
      <c r="I66" s="73" t="str">
        <f ca="1">CONCATENATE(", dnia ",TEXT(TODAY(),"dd.mm.rrrr")," r.")</f>
        <v>, dnia 02.07.2024 r.</v>
      </c>
      <c r="J66" s="73"/>
      <c r="K66" s="73"/>
      <c r="L66" s="73"/>
      <c r="M66" s="73"/>
      <c r="N66" s="73"/>
      <c r="O66" s="308" t="s">
        <v>58</v>
      </c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</row>
    <row r="67" spans="1:31" s="1" customFormat="1" ht="24" customHeight="1" x14ac:dyDescent="0.2">
      <c r="A67" s="3"/>
      <c r="B67" s="3"/>
      <c r="C67" s="3"/>
      <c r="D67" s="3"/>
      <c r="E67" s="3"/>
      <c r="F67" s="3"/>
      <c r="H67" s="37" t="s">
        <v>60</v>
      </c>
      <c r="I67" s="7" t="s">
        <v>59</v>
      </c>
      <c r="J67" s="3"/>
      <c r="K67" s="3"/>
      <c r="L67" s="3"/>
      <c r="M67" s="3"/>
      <c r="N67" s="6"/>
      <c r="O67" s="297" t="s">
        <v>57</v>
      </c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</row>
    <row r="68" spans="1:31" s="19" customFormat="1" ht="2.4500000000000002" customHeight="1" x14ac:dyDescent="0.2"/>
    <row r="69" spans="1:31" s="19" customFormat="1" ht="12" customHeight="1" x14ac:dyDescent="0.2">
      <c r="A69" s="163" t="s">
        <v>124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</row>
    <row r="70" spans="1:31" s="19" customFormat="1" ht="21" customHeight="1" x14ac:dyDescent="0.2">
      <c r="A70" s="164" t="s">
        <v>189</v>
      </c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</row>
    <row r="71" spans="1:31" s="1" customFormat="1" ht="12" customHeight="1" x14ac:dyDescent="0.2">
      <c r="A71" s="17"/>
    </row>
    <row r="75" spans="1:31" x14ac:dyDescent="0.25"/>
    <row r="76" spans="1:31" x14ac:dyDescent="0.25"/>
    <row r="77" spans="1:31" x14ac:dyDescent="0.25"/>
    <row r="78" spans="1:31" x14ac:dyDescent="0.25"/>
    <row r="79" spans="1:31" x14ac:dyDescent="0.25"/>
    <row r="80" spans="1:31" x14ac:dyDescent="0.25"/>
  </sheetData>
  <sheetProtection algorithmName="SHA-512" hashValue="HSR/f0vJXC0FR6/fKU8xLe1WLvGa5BwtdYGMc54ed2fKYi+LT2DHGDxWrDbtpxlcJKSirfEtrz07Kkac0ms1bA==" saltValue="4OjoeMBuQa3MixZbH+LepQ==" spinCount="100000" sheet="1" formatCells="0" formatColumns="0" formatRows="0" insertColumns="0" insertRows="0" insertHyperlinks="0" deleteColumns="0" deleteRows="0" sort="0" autoFilter="0" pivotTables="0"/>
  <mergeCells count="52">
    <mergeCell ref="Y32:AA32"/>
    <mergeCell ref="V17:X17"/>
    <mergeCell ref="E36:O36"/>
    <mergeCell ref="E38:O38"/>
    <mergeCell ref="E37:O37"/>
    <mergeCell ref="P38:S38"/>
    <mergeCell ref="P37:S37"/>
    <mergeCell ref="P23:R23"/>
    <mergeCell ref="A24:AE24"/>
    <mergeCell ref="A8:AE8"/>
    <mergeCell ref="A1:AE1"/>
    <mergeCell ref="A2:AE2"/>
    <mergeCell ref="A3:AE3"/>
    <mergeCell ref="A5:AE5"/>
    <mergeCell ref="A7:AE7"/>
    <mergeCell ref="E41:O41"/>
    <mergeCell ref="P41:S41"/>
    <mergeCell ref="P13:R13"/>
    <mergeCell ref="P14:R14"/>
    <mergeCell ref="P16:R16"/>
    <mergeCell ref="A18:AE18"/>
    <mergeCell ref="E39:K40"/>
    <mergeCell ref="L39:O39"/>
    <mergeCell ref="L40:O40"/>
    <mergeCell ref="P36:S36"/>
    <mergeCell ref="P40:S40"/>
    <mergeCell ref="P39:S39"/>
    <mergeCell ref="P19:R19"/>
    <mergeCell ref="A19:C19"/>
    <mergeCell ref="P21:R21"/>
    <mergeCell ref="Y26:AA26"/>
    <mergeCell ref="I48:AE48"/>
    <mergeCell ref="F63:AE63"/>
    <mergeCell ref="F64:AE64"/>
    <mergeCell ref="P59:R59"/>
    <mergeCell ref="I50:AE50"/>
    <mergeCell ref="A70:AE70"/>
    <mergeCell ref="U43:W43"/>
    <mergeCell ref="H43:J43"/>
    <mergeCell ref="I51:AE51"/>
    <mergeCell ref="I52:AE52"/>
    <mergeCell ref="P54:R54"/>
    <mergeCell ref="J56:AE56"/>
    <mergeCell ref="C57:F57"/>
    <mergeCell ref="J57:M57"/>
    <mergeCell ref="O67:AE67"/>
    <mergeCell ref="A69:AE69"/>
    <mergeCell ref="A66:H66"/>
    <mergeCell ref="O66:AE66"/>
    <mergeCell ref="A62:AE62"/>
    <mergeCell ref="A61:AE61"/>
    <mergeCell ref="I47:AE47"/>
  </mergeCells>
  <conditionalFormatting sqref="A7">
    <cfRule type="cellIs" dxfId="8" priority="47" operator="equal">
      <formula>""</formula>
    </cfRule>
  </conditionalFormatting>
  <conditionalFormatting sqref="A19">
    <cfRule type="cellIs" dxfId="7" priority="42" operator="equal">
      <formula>""</formula>
    </cfRule>
  </conditionalFormatting>
  <conditionalFormatting sqref="A66">
    <cfRule type="cellIs" dxfId="6" priority="15" operator="equal">
      <formula>""</formula>
    </cfRule>
  </conditionalFormatting>
  <conditionalFormatting sqref="C57">
    <cfRule type="cellIs" dxfId="5" priority="22" operator="equal">
      <formula>""</formula>
    </cfRule>
  </conditionalFormatting>
  <conditionalFormatting sqref="F17">
    <cfRule type="containsText" dxfId="4" priority="48" operator="containsText" text="niezgodność z poz. a)">
      <formula>NOT(ISERROR(SEARCH("niezgodność z poz. a)",F17)))</formula>
    </cfRule>
  </conditionalFormatting>
  <printOptions horizontalCentered="1"/>
  <pageMargins left="0.70866141732283472" right="0.59055118110236227" top="0.59055118110236227" bottom="0.59055118110236227" header="0.31496062992125984" footer="0.31496062992125984"/>
  <pageSetup paperSize="9" scale="81" orientation="portrait" verticalDpi="0" r:id="rId1"/>
  <headerFooter>
    <oddFooter>&amp;C&amp;"Arial,Normalny"&amp;8Strona &amp;P z &amp;N&amp;R&amp;"Arial,Normalny"&amp;8v2024-1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11B6-C11B-46BB-8239-CC1A87744A82}">
  <sheetPr>
    <pageSetUpPr fitToPage="1"/>
  </sheetPr>
  <dimension ref="A1:AF56"/>
  <sheetViews>
    <sheetView topLeftCell="A5" zoomScaleNormal="100" zoomScaleSheetLayoutView="100" workbookViewId="0">
      <selection activeCell="I32" sqref="I32:K32"/>
    </sheetView>
  </sheetViews>
  <sheetFormatPr defaultColWidth="0" defaultRowHeight="14.25" zeroHeight="1" x14ac:dyDescent="0.2"/>
  <cols>
    <col min="1" max="1" width="3.28515625" style="38" customWidth="1"/>
    <col min="2" max="11" width="4.7109375" style="38" customWidth="1"/>
    <col min="12" max="23" width="4.5703125" style="38" customWidth="1"/>
    <col min="24" max="24" width="3.28515625" style="38" customWidth="1"/>
    <col min="25" max="32" width="0" style="38" hidden="1" customWidth="1"/>
    <col min="33" max="16384" width="9.140625" style="38" hidden="1"/>
  </cols>
  <sheetData>
    <row r="1" spans="1:23" ht="15" customHeight="1" x14ac:dyDescent="0.25">
      <c r="A1" s="398" t="s">
        <v>179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ht="15" customHeight="1" x14ac:dyDescent="0.2">
      <c r="A2" s="399" t="s">
        <v>187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</row>
    <row r="3" spans="1:23" hidden="1" x14ac:dyDescent="0.2">
      <c r="A3" s="399" t="s">
        <v>126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</row>
    <row r="4" spans="1:23" ht="3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3" ht="24" customHeight="1" x14ac:dyDescent="0.2">
      <c r="A5" s="364" t="s">
        <v>172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</row>
    <row r="6" spans="1:23" ht="3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23" ht="45" customHeight="1" x14ac:dyDescent="0.2">
      <c r="A7" s="400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</row>
    <row r="8" spans="1:23" ht="12" customHeight="1" x14ac:dyDescent="0.2">
      <c r="A8" s="397" t="s">
        <v>2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</row>
    <row r="9" spans="1:23" ht="3" customHeight="1" x14ac:dyDescent="0.2">
      <c r="A9" s="41"/>
      <c r="B9" s="41"/>
      <c r="C9" s="41"/>
      <c r="D9" s="41"/>
      <c r="E9" s="41"/>
      <c r="F9" s="41"/>
      <c r="G9" s="41"/>
      <c r="H9" s="41"/>
    </row>
    <row r="10" spans="1:23" ht="15" customHeight="1" x14ac:dyDescent="0.2">
      <c r="A10" s="42" t="s">
        <v>127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23" ht="15" customHeight="1" x14ac:dyDescent="0.2">
      <c r="A11" s="74" t="s">
        <v>204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23" ht="3" customHeight="1" x14ac:dyDescent="0.2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23" ht="44.25" customHeight="1" x14ac:dyDescent="0.2">
      <c r="A13" s="45" t="s">
        <v>128</v>
      </c>
      <c r="B13" s="374" t="s">
        <v>129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94" t="s">
        <v>130</v>
      </c>
      <c r="M13" s="395"/>
      <c r="N13" s="395"/>
      <c r="O13" s="395"/>
      <c r="P13" s="396"/>
      <c r="Q13" s="394" t="s">
        <v>131</v>
      </c>
      <c r="R13" s="395"/>
      <c r="S13" s="396"/>
      <c r="T13" s="394" t="s">
        <v>132</v>
      </c>
      <c r="U13" s="395"/>
      <c r="V13" s="395"/>
      <c r="W13" s="396"/>
    </row>
    <row r="14" spans="1:23" ht="15" customHeight="1" x14ac:dyDescent="0.2">
      <c r="A14" s="46" t="s">
        <v>133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91"/>
      <c r="M14" s="392"/>
      <c r="N14" s="392"/>
      <c r="O14" s="392"/>
      <c r="P14" s="393"/>
      <c r="Q14" s="388" t="str">
        <f t="shared" ref="Q14:Q19" si="0">IF(B14="","",VLOOKUP(B14,tab_rodz_pow_ret,2,0))</f>
        <v/>
      </c>
      <c r="R14" s="389"/>
      <c r="S14" s="390"/>
      <c r="T14" s="380" t="str">
        <f t="shared" ref="T14:T19" si="1">IF(B14="","",L14*opad/1000*Q14)</f>
        <v/>
      </c>
      <c r="U14" s="381"/>
      <c r="V14" s="381"/>
      <c r="W14" s="382"/>
    </row>
    <row r="15" spans="1:23" ht="15" customHeight="1" x14ac:dyDescent="0.2">
      <c r="A15" s="46" t="s">
        <v>134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91" t="s">
        <v>218</v>
      </c>
      <c r="M15" s="392"/>
      <c r="N15" s="392"/>
      <c r="O15" s="392"/>
      <c r="P15" s="393"/>
      <c r="Q15" s="388" t="str">
        <f t="shared" si="0"/>
        <v/>
      </c>
      <c r="R15" s="389"/>
      <c r="S15" s="390"/>
      <c r="T15" s="380" t="str">
        <f t="shared" si="1"/>
        <v/>
      </c>
      <c r="U15" s="381"/>
      <c r="V15" s="381"/>
      <c r="W15" s="382"/>
    </row>
    <row r="16" spans="1:23" ht="15" customHeight="1" x14ac:dyDescent="0.2">
      <c r="A16" s="46" t="s">
        <v>135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91"/>
      <c r="M16" s="392"/>
      <c r="N16" s="392"/>
      <c r="O16" s="392"/>
      <c r="P16" s="393"/>
      <c r="Q16" s="388" t="str">
        <f t="shared" si="0"/>
        <v/>
      </c>
      <c r="R16" s="389"/>
      <c r="S16" s="390"/>
      <c r="T16" s="380" t="str">
        <f t="shared" si="1"/>
        <v/>
      </c>
      <c r="U16" s="381"/>
      <c r="V16" s="381"/>
      <c r="W16" s="382"/>
    </row>
    <row r="17" spans="1:23" ht="15" customHeight="1" x14ac:dyDescent="0.2">
      <c r="A17" s="46" t="s">
        <v>136</v>
      </c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91"/>
      <c r="M17" s="392"/>
      <c r="N17" s="392"/>
      <c r="O17" s="392"/>
      <c r="P17" s="393"/>
      <c r="Q17" s="388" t="str">
        <f t="shared" si="0"/>
        <v/>
      </c>
      <c r="R17" s="389"/>
      <c r="S17" s="390"/>
      <c r="T17" s="380" t="str">
        <f t="shared" si="1"/>
        <v/>
      </c>
      <c r="U17" s="381"/>
      <c r="V17" s="381"/>
      <c r="W17" s="382"/>
    </row>
    <row r="18" spans="1:23" ht="15" customHeight="1" x14ac:dyDescent="0.2">
      <c r="A18" s="46" t="s">
        <v>137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91"/>
      <c r="M18" s="392"/>
      <c r="N18" s="392"/>
      <c r="O18" s="392"/>
      <c r="P18" s="393"/>
      <c r="Q18" s="388" t="str">
        <f t="shared" si="0"/>
        <v/>
      </c>
      <c r="R18" s="389"/>
      <c r="S18" s="390"/>
      <c r="T18" s="380" t="str">
        <f t="shared" si="1"/>
        <v/>
      </c>
      <c r="U18" s="381"/>
      <c r="V18" s="381"/>
      <c r="W18" s="382"/>
    </row>
    <row r="19" spans="1:23" ht="15" customHeight="1" x14ac:dyDescent="0.2">
      <c r="A19" s="46" t="s">
        <v>138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91"/>
      <c r="M19" s="392"/>
      <c r="N19" s="392"/>
      <c r="O19" s="392"/>
      <c r="P19" s="393"/>
      <c r="Q19" s="388" t="str">
        <f t="shared" si="0"/>
        <v/>
      </c>
      <c r="R19" s="389"/>
      <c r="S19" s="390"/>
      <c r="T19" s="380" t="str">
        <f t="shared" si="1"/>
        <v/>
      </c>
      <c r="U19" s="381"/>
      <c r="V19" s="381"/>
      <c r="W19" s="382"/>
    </row>
    <row r="20" spans="1:23" ht="15" customHeight="1" x14ac:dyDescent="0.2">
      <c r="A20" s="383" t="s">
        <v>8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5" t="str">
        <f>IF(SUM(T14:W19)&gt;0,SUM(T14:W19),"")</f>
        <v/>
      </c>
      <c r="U20" s="386"/>
      <c r="V20" s="386"/>
      <c r="W20" s="387"/>
    </row>
    <row r="21" spans="1:23" ht="3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15" customHeight="1" x14ac:dyDescent="0.2">
      <c r="A22" s="74" t="s">
        <v>139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15" customHeight="1" x14ac:dyDescent="0.2">
      <c r="A23" s="45" t="s">
        <v>128</v>
      </c>
      <c r="B23" s="374" t="s">
        <v>140</v>
      </c>
      <c r="C23" s="374"/>
      <c r="D23" s="374"/>
      <c r="E23" s="374"/>
      <c r="F23" s="374"/>
      <c r="G23" s="374"/>
      <c r="H23" s="374"/>
      <c r="I23" s="374"/>
      <c r="J23" s="374" t="s">
        <v>188</v>
      </c>
      <c r="K23" s="374"/>
      <c r="L23" s="374"/>
      <c r="M23" s="374"/>
      <c r="N23" s="374"/>
      <c r="O23" s="374"/>
      <c r="P23" s="374"/>
      <c r="Q23" s="374"/>
      <c r="R23" s="374"/>
      <c r="S23" s="43"/>
      <c r="T23" s="43"/>
      <c r="U23" s="43"/>
      <c r="V23" s="43"/>
      <c r="W23" s="43"/>
    </row>
    <row r="24" spans="1:23" ht="15" customHeight="1" x14ac:dyDescent="0.2">
      <c r="A24" s="46" t="s">
        <v>133</v>
      </c>
      <c r="B24" s="375"/>
      <c r="C24" s="376"/>
      <c r="D24" s="376"/>
      <c r="E24" s="376"/>
      <c r="F24" s="376"/>
      <c r="G24" s="376"/>
      <c r="H24" s="376"/>
      <c r="I24" s="377"/>
      <c r="J24" s="378"/>
      <c r="K24" s="378"/>
      <c r="L24" s="378"/>
      <c r="M24" s="378"/>
      <c r="N24" s="378"/>
      <c r="O24" s="378"/>
      <c r="P24" s="378"/>
      <c r="Q24" s="378"/>
      <c r="R24" s="378"/>
      <c r="S24" s="43"/>
      <c r="T24" s="43"/>
      <c r="U24" s="43"/>
      <c r="V24" s="43"/>
      <c r="W24" s="43"/>
    </row>
    <row r="25" spans="1:23" ht="15" customHeight="1" x14ac:dyDescent="0.2">
      <c r="A25" s="46" t="s">
        <v>134</v>
      </c>
      <c r="B25" s="375"/>
      <c r="C25" s="376"/>
      <c r="D25" s="376"/>
      <c r="E25" s="376"/>
      <c r="F25" s="376"/>
      <c r="G25" s="376"/>
      <c r="H25" s="376"/>
      <c r="I25" s="377"/>
      <c r="J25" s="378"/>
      <c r="K25" s="378"/>
      <c r="L25" s="378"/>
      <c r="M25" s="378"/>
      <c r="N25" s="378"/>
      <c r="O25" s="378"/>
      <c r="P25" s="378"/>
      <c r="Q25" s="378"/>
      <c r="R25" s="378"/>
      <c r="S25" s="43"/>
      <c r="T25" s="43"/>
      <c r="U25" s="43"/>
      <c r="V25" s="43"/>
      <c r="W25" s="43"/>
    </row>
    <row r="26" spans="1:23" ht="15" customHeight="1" x14ac:dyDescent="0.2">
      <c r="A26" s="362" t="s">
        <v>8</v>
      </c>
      <c r="B26" s="362"/>
      <c r="C26" s="362"/>
      <c r="D26" s="362"/>
      <c r="E26" s="362"/>
      <c r="F26" s="362"/>
      <c r="G26" s="362"/>
      <c r="H26" s="362"/>
      <c r="I26" s="362"/>
      <c r="J26" s="363" t="str">
        <f>IF(SUM(J24:P25)&gt;0,SUM(J24:P25),"")</f>
        <v/>
      </c>
      <c r="K26" s="363"/>
      <c r="L26" s="363"/>
      <c r="M26" s="363"/>
      <c r="N26" s="363"/>
      <c r="O26" s="363"/>
      <c r="P26" s="363"/>
      <c r="Q26" s="363"/>
      <c r="R26" s="363"/>
      <c r="S26" s="47"/>
      <c r="T26" s="47"/>
      <c r="U26" s="47"/>
      <c r="V26" s="47"/>
      <c r="W26" s="47"/>
    </row>
    <row r="27" spans="1:23" ht="18" customHeight="1" x14ac:dyDescent="0.2">
      <c r="A27" s="364" t="s">
        <v>191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</row>
    <row r="28" spans="1:23" ht="15" customHeight="1" x14ac:dyDescent="0.2">
      <c r="A28" s="42" t="s">
        <v>141</v>
      </c>
      <c r="B28" s="49"/>
      <c r="C28" s="49"/>
      <c r="D28" s="49"/>
      <c r="E28" s="41"/>
      <c r="F28" s="48"/>
      <c r="G28" s="48"/>
      <c r="H28" s="48"/>
    </row>
    <row r="29" spans="1:23" ht="27.6" customHeight="1" x14ac:dyDescent="0.2">
      <c r="A29" s="56"/>
      <c r="B29" s="365" t="s">
        <v>142</v>
      </c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</row>
    <row r="30" spans="1:23" ht="27.6" customHeight="1" x14ac:dyDescent="0.2">
      <c r="A30" s="56"/>
      <c r="B30" s="365" t="s">
        <v>143</v>
      </c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</row>
    <row r="31" spans="1:23" ht="21" customHeight="1" x14ac:dyDescent="0.2">
      <c r="A31" s="56"/>
      <c r="B31" s="365" t="s">
        <v>144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</row>
    <row r="32" spans="1:23" ht="15" customHeight="1" x14ac:dyDescent="0.2">
      <c r="A32" s="74" t="s">
        <v>219</v>
      </c>
      <c r="B32" s="43"/>
      <c r="C32" s="43"/>
      <c r="D32" s="43"/>
      <c r="E32" s="43"/>
      <c r="F32" s="43"/>
      <c r="G32" s="43"/>
      <c r="H32" s="43"/>
      <c r="I32" s="373"/>
      <c r="J32" s="373"/>
      <c r="K32" s="373"/>
      <c r="L32" s="74" t="s">
        <v>205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ht="14.25" customHeight="1" x14ac:dyDescent="0.2">
      <c r="A33" s="109" t="s">
        <v>192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ht="18.75" customHeight="1" x14ac:dyDescent="0.2">
      <c r="A34" s="110" t="s">
        <v>145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spans="1:23" ht="15" customHeight="1" x14ac:dyDescent="0.2">
      <c r="A35" s="361" t="s">
        <v>146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 t="s">
        <v>206</v>
      </c>
      <c r="O35" s="361"/>
      <c r="P35" s="361"/>
      <c r="Q35" s="361"/>
      <c r="R35" s="361"/>
      <c r="S35" s="77"/>
      <c r="T35" s="77"/>
      <c r="U35" s="77"/>
      <c r="V35" s="77"/>
      <c r="W35" s="75"/>
    </row>
    <row r="36" spans="1:23" ht="15" customHeight="1" x14ac:dyDescent="0.2">
      <c r="A36" s="366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7" t="str">
        <f>IF(A36="","",VLOOKUP(A36,tab_rodz_pow_roz,2,0))</f>
        <v/>
      </c>
      <c r="O36" s="368"/>
      <c r="P36" s="368"/>
      <c r="Q36" s="368"/>
      <c r="R36" s="369"/>
      <c r="S36" s="78"/>
      <c r="T36" s="78"/>
      <c r="U36" s="78"/>
      <c r="V36" s="78"/>
      <c r="W36" s="75"/>
    </row>
    <row r="37" spans="1:23" s="111" customFormat="1" ht="18" customHeight="1" x14ac:dyDescent="0.25">
      <c r="A37" s="110" t="s">
        <v>147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spans="1:23" ht="15" customHeight="1" x14ac:dyDescent="0.2">
      <c r="A38" s="361" t="s">
        <v>146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70" t="s">
        <v>207</v>
      </c>
      <c r="O38" s="371"/>
      <c r="P38" s="371"/>
      <c r="Q38" s="371"/>
      <c r="R38" s="372"/>
      <c r="S38" s="78"/>
      <c r="T38" s="78"/>
      <c r="U38" s="77"/>
      <c r="V38" s="77"/>
      <c r="W38" s="75"/>
    </row>
    <row r="39" spans="1:23" ht="15" customHeight="1" x14ac:dyDescent="0.2">
      <c r="A39" s="350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7" t="str">
        <f>IF(A39="","",VLOOKUP(A39,tab_rodz_pow_roz,2,0))</f>
        <v/>
      </c>
      <c r="O39" s="358"/>
      <c r="P39" s="358"/>
      <c r="Q39" s="358"/>
      <c r="R39" s="359"/>
      <c r="S39" s="74"/>
      <c r="T39" s="74"/>
      <c r="U39" s="79"/>
      <c r="V39" s="79"/>
      <c r="W39" s="75"/>
    </row>
    <row r="40" spans="1:23" ht="3" customHeight="1" x14ac:dyDescent="0.2">
      <c r="A40" s="79"/>
      <c r="B40" s="74"/>
      <c r="C40" s="79"/>
      <c r="D40" s="74"/>
      <c r="E40" s="74"/>
      <c r="F40" s="79"/>
      <c r="G40" s="74"/>
      <c r="H40" s="74"/>
      <c r="I40" s="79"/>
      <c r="J40" s="74"/>
      <c r="K40" s="79"/>
      <c r="L40" s="74"/>
      <c r="M40" s="79"/>
      <c r="N40" s="74"/>
      <c r="O40" s="74"/>
      <c r="P40" s="79"/>
      <c r="Q40" s="79"/>
      <c r="R40" s="79"/>
      <c r="S40" s="74"/>
      <c r="T40" s="74"/>
      <c r="U40" s="79"/>
      <c r="V40" s="79"/>
      <c r="W40" s="75"/>
    </row>
    <row r="41" spans="1:23" s="111" customFormat="1" ht="14.25" customHeight="1" x14ac:dyDescent="0.25">
      <c r="A41" s="110" t="s">
        <v>217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360" t="str">
        <f>IF(A39&lt;&gt;"",IF(AND(A39&lt;&gt;"",N39&gt;=N36),0,I32*opad/1000*(1-N39)),"")</f>
        <v/>
      </c>
      <c r="O41" s="360"/>
      <c r="P41" s="360"/>
      <c r="Q41" s="110" t="s">
        <v>208</v>
      </c>
      <c r="R41" s="110"/>
      <c r="S41" s="110"/>
      <c r="T41" s="110"/>
      <c r="U41" s="110"/>
      <c r="V41" s="110"/>
      <c r="W41" s="110"/>
    </row>
    <row r="42" spans="1:23" ht="6.75" customHeight="1" x14ac:dyDescent="0.2">
      <c r="A42" s="48"/>
      <c r="B42" s="49"/>
      <c r="C42" s="49"/>
      <c r="D42" s="49"/>
      <c r="E42" s="41"/>
      <c r="F42" s="48"/>
      <c r="G42" s="48"/>
      <c r="H42" s="48"/>
    </row>
    <row r="43" spans="1:23" ht="15.75" customHeight="1" x14ac:dyDescent="0.2">
      <c r="A43" s="351" t="s">
        <v>148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</row>
    <row r="44" spans="1:23" ht="13.9" customHeight="1" x14ac:dyDescent="0.2">
      <c r="A44" s="74" t="s">
        <v>209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5"/>
      <c r="O44" s="75"/>
      <c r="P44" s="75"/>
      <c r="Q44" s="75"/>
      <c r="R44" s="355"/>
      <c r="S44" s="355"/>
      <c r="T44" s="355"/>
      <c r="U44" s="74" t="s">
        <v>208</v>
      </c>
      <c r="V44" s="74"/>
      <c r="W44" s="74"/>
    </row>
    <row r="45" spans="1:23" ht="15" customHeight="1" x14ac:dyDescent="0.2">
      <c r="A45" s="74" t="s">
        <v>149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5"/>
      <c r="O45" s="75"/>
      <c r="P45" s="75"/>
      <c r="Q45" s="75"/>
      <c r="R45" s="74"/>
      <c r="S45" s="74"/>
      <c r="T45" s="74"/>
      <c r="U45" s="74"/>
      <c r="V45" s="74"/>
      <c r="W45" s="74"/>
    </row>
    <row r="46" spans="1:23" ht="13.9" customHeight="1" x14ac:dyDescent="0.2">
      <c r="A46" s="76" t="s">
        <v>211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75"/>
      <c r="O46" s="75"/>
      <c r="P46" s="75"/>
      <c r="Q46" s="75"/>
      <c r="R46" s="355"/>
      <c r="S46" s="355"/>
      <c r="T46" s="355"/>
      <c r="U46" s="74" t="s">
        <v>208</v>
      </c>
      <c r="V46" s="74"/>
      <c r="W46" s="74"/>
    </row>
    <row r="47" spans="1:23" ht="3" customHeight="1" x14ac:dyDescent="0.2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75"/>
      <c r="O47" s="75"/>
      <c r="P47" s="75"/>
      <c r="Q47" s="75"/>
      <c r="R47" s="75"/>
      <c r="S47" s="75"/>
      <c r="T47" s="75"/>
      <c r="U47" s="74"/>
      <c r="V47" s="74"/>
      <c r="W47" s="74"/>
    </row>
    <row r="48" spans="1:23" ht="13.9" customHeight="1" x14ac:dyDescent="0.2">
      <c r="A48" s="74" t="s">
        <v>210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81"/>
      <c r="R48" s="356" t="str">
        <f>IF(AND(R44&lt;&gt;"",R46&lt;&gt;""),R44-R46,"")</f>
        <v/>
      </c>
      <c r="S48" s="356"/>
      <c r="T48" s="356"/>
      <c r="U48" s="74" t="s">
        <v>208</v>
      </c>
      <c r="V48" s="74"/>
      <c r="W48" s="80"/>
    </row>
    <row r="49" spans="1:23" ht="15" customHeight="1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1:23" ht="105" customHeight="1" x14ac:dyDescent="0.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</row>
    <row r="51" spans="1:23" ht="19.5" customHeight="1" x14ac:dyDescent="0.2">
      <c r="A51" s="352"/>
      <c r="B51" s="352"/>
      <c r="C51" s="352"/>
      <c r="D51" s="352"/>
      <c r="E51" s="352"/>
      <c r="F51" s="352"/>
      <c r="G51" s="352"/>
      <c r="H51" s="352"/>
      <c r="I51" s="41"/>
      <c r="J51" s="41"/>
      <c r="K51" s="41"/>
      <c r="L51" s="353" t="s">
        <v>58</v>
      </c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</row>
    <row r="52" spans="1:23" ht="24" customHeight="1" x14ac:dyDescent="0.2">
      <c r="B52" s="51"/>
      <c r="C52" s="51"/>
      <c r="D52" s="51"/>
      <c r="E52" s="51"/>
      <c r="F52" s="51"/>
      <c r="G52" s="51"/>
      <c r="H52" s="50" t="s">
        <v>60</v>
      </c>
      <c r="L52" s="354" t="s">
        <v>57</v>
      </c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</row>
    <row r="53" spans="1:23" ht="1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</row>
    <row r="54" spans="1:23" ht="24" customHeight="1" x14ac:dyDescent="0.2">
      <c r="A54" s="349" t="s">
        <v>150</v>
      </c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</row>
    <row r="56" spans="1:23" x14ac:dyDescent="0.2"/>
  </sheetData>
  <sheetProtection algorithmName="SHA-512" hashValue="Y83GfEIrYplZAU681l+rBtA377xH6fZWKCj4ZvNEK5qj1hT7axa5zN+3AuEAC2mSEhzRvxZ3nxr2+QCv+WVYTw==" saltValue="0fczCoBn35TbamZ+oYGRvg==" spinCount="100000" sheet="1" formatCells="0" formatColumns="0" formatRows="0" insertColumns="0" insertRows="0" insertHyperlinks="0" deleteColumns="0" deleteRows="0" sort="0" autoFilter="0" pivotTables="0"/>
  <mergeCells count="66">
    <mergeCell ref="A8:W8"/>
    <mergeCell ref="A1:W1"/>
    <mergeCell ref="A2:W2"/>
    <mergeCell ref="A3:W3"/>
    <mergeCell ref="A5:W5"/>
    <mergeCell ref="A7:W7"/>
    <mergeCell ref="B13:K13"/>
    <mergeCell ref="T13:W13"/>
    <mergeCell ref="B14:K14"/>
    <mergeCell ref="T14:W14"/>
    <mergeCell ref="Q13:S13"/>
    <mergeCell ref="Q14:S14"/>
    <mergeCell ref="L13:P13"/>
    <mergeCell ref="L14:P14"/>
    <mergeCell ref="B15:K15"/>
    <mergeCell ref="T15:W15"/>
    <mergeCell ref="B16:K16"/>
    <mergeCell ref="T16:W16"/>
    <mergeCell ref="Q16:S16"/>
    <mergeCell ref="Q15:S15"/>
    <mergeCell ref="L15:P15"/>
    <mergeCell ref="L16:P16"/>
    <mergeCell ref="B17:K17"/>
    <mergeCell ref="T17:W17"/>
    <mergeCell ref="B18:K18"/>
    <mergeCell ref="T18:W18"/>
    <mergeCell ref="Q17:S17"/>
    <mergeCell ref="Q18:S18"/>
    <mergeCell ref="L17:P17"/>
    <mergeCell ref="L18:P18"/>
    <mergeCell ref="B19:K19"/>
    <mergeCell ref="T19:W19"/>
    <mergeCell ref="A20:S20"/>
    <mergeCell ref="T20:W20"/>
    <mergeCell ref="Q19:S19"/>
    <mergeCell ref="L19:P19"/>
    <mergeCell ref="B23:I23"/>
    <mergeCell ref="J23:R23"/>
    <mergeCell ref="B24:I24"/>
    <mergeCell ref="J24:R24"/>
    <mergeCell ref="B25:I25"/>
    <mergeCell ref="J25:R25"/>
    <mergeCell ref="A38:M38"/>
    <mergeCell ref="A26:I26"/>
    <mergeCell ref="J26:R26"/>
    <mergeCell ref="A27:W27"/>
    <mergeCell ref="B29:W29"/>
    <mergeCell ref="B30:W30"/>
    <mergeCell ref="B31:W31"/>
    <mergeCell ref="A35:M35"/>
    <mergeCell ref="A36:M36"/>
    <mergeCell ref="N35:R35"/>
    <mergeCell ref="N36:R36"/>
    <mergeCell ref="N38:R38"/>
    <mergeCell ref="I32:K32"/>
    <mergeCell ref="A54:W54"/>
    <mergeCell ref="A39:M39"/>
    <mergeCell ref="A43:W43"/>
    <mergeCell ref="A51:H51"/>
    <mergeCell ref="L51:W51"/>
    <mergeCell ref="L52:W52"/>
    <mergeCell ref="R44:T44"/>
    <mergeCell ref="R46:T46"/>
    <mergeCell ref="R48:T48"/>
    <mergeCell ref="N39:R39"/>
    <mergeCell ref="N41:P41"/>
  </mergeCells>
  <conditionalFormatting sqref="A7 L14:L19">
    <cfRule type="cellIs" dxfId="3" priority="22" operator="equal">
      <formula>""</formula>
    </cfRule>
  </conditionalFormatting>
  <conditionalFormatting sqref="A29:A30">
    <cfRule type="expression" dxfId="2" priority="89">
      <formula>AND(#REF!&gt;0,#REF!&lt;&gt;"",p2_1=FALSE(),p2_2=FALSE())</formula>
    </cfRule>
  </conditionalFormatting>
  <conditionalFormatting sqref="A31">
    <cfRule type="expression" dxfId="1" priority="90">
      <formula>AND(#REF!&gt;0,#REF!&lt;&gt;"",p2_3=FALSE())</formula>
    </cfRule>
  </conditionalFormatting>
  <dataValidations count="7">
    <dataValidation type="decimal" operator="greaterThanOrEqual" allowBlank="1" showInputMessage="1" showErrorMessage="1" errorTitle="Ostrzeżenie" error="Zbyt mała powierzchnia. Należy skorygować wartość." sqref="I32:K32" xr:uid="{5F435D45-816C-43A2-AC35-F6252AA38F72}">
      <formula1>100</formula1>
    </dataValidation>
    <dataValidation type="list" allowBlank="1" showInputMessage="1" showErrorMessage="1" sqref="A36 A39" xr:uid="{E72C408E-67D1-4DF7-BF4C-50BA09BB2D66}">
      <formula1>naz_rodz_pow_roz</formula1>
    </dataValidation>
    <dataValidation type="decimal" operator="greaterThanOrEqual" allowBlank="1" showInputMessage="1" showErrorMessage="1" error="fdsfs" sqref="J26" xr:uid="{67D3B399-2FBE-4E9B-BE4F-CE9B0FF4184C}">
      <formula1>0.7*T20</formula1>
    </dataValidation>
    <dataValidation type="list" allowBlank="1" showInputMessage="1" showErrorMessage="1" sqref="B24:B25 C25:I25" xr:uid="{DDFA0040-2F7A-48C7-B224-2E949E44B452}">
      <formula1>rodz_zbior</formula1>
    </dataValidation>
    <dataValidation type="decimal" operator="greaterThan" allowBlank="1" showInputMessage="1" showErrorMessage="1" errorTitle="Ostrzeżenie" error="Wartość musi być większa od 0" sqref="L15" xr:uid="{37A7829A-EFA9-488C-A96E-4CAB9A4B2F81}">
      <formula1>0</formula1>
    </dataValidation>
    <dataValidation type="list" allowBlank="1" showInputMessage="1" showErrorMessage="1" sqref="B14:B19" xr:uid="{2E44ED6E-A1A0-4277-AF22-A3F1836CE256}">
      <formula1>naz_rodz_pow_ret</formula1>
    </dataValidation>
    <dataValidation operator="greaterThan" allowBlank="1" showInputMessage="1" showErrorMessage="1" errorTitle="Ostrzeżenie" error="Wartość musi być większa od 0" sqref="L14 Q14:Q19 L16:L19" xr:uid="{C966F76D-3ACA-4D3A-8CBC-850C717CBE1E}"/>
  </dataValidations>
  <printOptions horizontalCentered="1"/>
  <pageMargins left="0.70866141732283472" right="0.59055118110236227" top="0.59055118110236227" bottom="0.59055118110236227" header="0.31496062992125984" footer="0.31496062992125984"/>
  <pageSetup paperSize="9" scale="84" orientation="portrait" r:id="rId1"/>
  <headerFooter>
    <oddFooter>&amp;C&amp;"Arial,Normalny"&amp;8Strona &amp;P z &amp;N&amp;R&amp;"Arial,Normalny"&amp;8v2024-1</oddFooter>
  </headerFooter>
  <rowBreaks count="1" manualBreakCount="1">
    <brk id="54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27</xdr:row>
                    <xdr:rowOff>371475</xdr:rowOff>
                  </from>
                  <to>
                    <xdr:col>1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28</xdr:row>
                    <xdr:rowOff>361950</xdr:rowOff>
                  </from>
                  <to>
                    <xdr:col>1</xdr:col>
                    <xdr:colOff>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0</xdr:colOff>
                    <xdr:row>29</xdr:row>
                    <xdr:rowOff>371475</xdr:rowOff>
                  </from>
                  <to>
                    <xdr:col>1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BA0D-6D98-4A22-BB5C-C4FB247C7238}">
  <dimension ref="B2:D37"/>
  <sheetViews>
    <sheetView workbookViewId="0"/>
  </sheetViews>
  <sheetFormatPr defaultColWidth="9.140625" defaultRowHeight="14.25" x14ac:dyDescent="0.2"/>
  <cols>
    <col min="1" max="1" width="9.140625" style="52"/>
    <col min="2" max="2" width="15.7109375" style="52" customWidth="1"/>
    <col min="3" max="3" width="54.5703125" style="52" customWidth="1"/>
    <col min="4" max="4" width="23.140625" style="52" customWidth="1"/>
    <col min="5" max="16384" width="9.140625" style="52"/>
  </cols>
  <sheetData>
    <row r="2" spans="2:4" x14ac:dyDescent="0.2">
      <c r="C2" s="52" t="s">
        <v>151</v>
      </c>
      <c r="D2" s="52" t="s">
        <v>131</v>
      </c>
    </row>
    <row r="3" spans="2:4" x14ac:dyDescent="0.2">
      <c r="B3" s="52">
        <v>1</v>
      </c>
      <c r="C3" s="52" t="s">
        <v>152</v>
      </c>
      <c r="D3" s="52">
        <v>0.8</v>
      </c>
    </row>
    <row r="4" spans="2:4" x14ac:dyDescent="0.2">
      <c r="B4" s="52">
        <v>2</v>
      </c>
      <c r="C4" s="52" t="s">
        <v>153</v>
      </c>
      <c r="D4" s="52">
        <v>0.95</v>
      </c>
    </row>
    <row r="5" spans="2:4" x14ac:dyDescent="0.2">
      <c r="B5" s="52">
        <v>3</v>
      </c>
      <c r="C5" s="52" t="s">
        <v>154</v>
      </c>
      <c r="D5" s="52">
        <v>0.95</v>
      </c>
    </row>
    <row r="6" spans="2:4" x14ac:dyDescent="0.2">
      <c r="B6" s="52">
        <v>4</v>
      </c>
      <c r="C6" s="52" t="s">
        <v>155</v>
      </c>
      <c r="D6" s="52">
        <v>0.9</v>
      </c>
    </row>
    <row r="7" spans="2:4" x14ac:dyDescent="0.2">
      <c r="B7" s="52">
        <v>5</v>
      </c>
      <c r="C7" s="52" t="s">
        <v>156</v>
      </c>
      <c r="D7" s="52">
        <v>0.9</v>
      </c>
    </row>
    <row r="8" spans="2:4" x14ac:dyDescent="0.2">
      <c r="B8" s="52">
        <v>6</v>
      </c>
      <c r="C8" s="52" t="s">
        <v>157</v>
      </c>
      <c r="D8" s="52">
        <v>0.95</v>
      </c>
    </row>
    <row r="9" spans="2:4" x14ac:dyDescent="0.2">
      <c r="B9" s="52">
        <v>7</v>
      </c>
      <c r="C9" s="52" t="s">
        <v>175</v>
      </c>
      <c r="D9" s="52">
        <v>0.5</v>
      </c>
    </row>
    <row r="10" spans="2:4" x14ac:dyDescent="0.2">
      <c r="B10" s="52">
        <v>8</v>
      </c>
      <c r="C10" s="52" t="s">
        <v>162</v>
      </c>
      <c r="D10" s="52">
        <v>0.9</v>
      </c>
    </row>
    <row r="11" spans="2:4" x14ac:dyDescent="0.2">
      <c r="B11" s="52">
        <v>9</v>
      </c>
      <c r="C11" s="52" t="s">
        <v>164</v>
      </c>
      <c r="D11" s="52">
        <v>0.8</v>
      </c>
    </row>
    <row r="13" spans="2:4" x14ac:dyDescent="0.2">
      <c r="B13" s="52" t="s">
        <v>158</v>
      </c>
      <c r="C13" s="52">
        <f>0.15*15*60/10000</f>
        <v>1.35E-2</v>
      </c>
    </row>
    <row r="15" spans="2:4" x14ac:dyDescent="0.2">
      <c r="C15" s="52" t="s">
        <v>140</v>
      </c>
    </row>
    <row r="16" spans="2:4" x14ac:dyDescent="0.2">
      <c r="C16" s="52" t="s">
        <v>159</v>
      </c>
    </row>
    <row r="17" spans="2:4" x14ac:dyDescent="0.2">
      <c r="C17" s="52" t="s">
        <v>160</v>
      </c>
    </row>
    <row r="19" spans="2:4" ht="71.25" x14ac:dyDescent="0.2">
      <c r="B19" s="53" t="s">
        <v>174</v>
      </c>
      <c r="C19" s="54">
        <v>530</v>
      </c>
    </row>
    <row r="22" spans="2:4" x14ac:dyDescent="0.2">
      <c r="C22" s="52" t="s">
        <v>161</v>
      </c>
      <c r="D22" s="52" t="s">
        <v>131</v>
      </c>
    </row>
    <row r="23" spans="2:4" x14ac:dyDescent="0.2">
      <c r="B23" s="52">
        <v>1</v>
      </c>
      <c r="C23" s="52" t="s">
        <v>162</v>
      </c>
      <c r="D23" s="52">
        <v>0.9</v>
      </c>
    </row>
    <row r="24" spans="2:4" x14ac:dyDescent="0.2">
      <c r="B24" s="52">
        <v>2</v>
      </c>
      <c r="C24" s="52" t="s">
        <v>163</v>
      </c>
      <c r="D24" s="52">
        <v>0.8</v>
      </c>
    </row>
    <row r="25" spans="2:4" x14ac:dyDescent="0.2">
      <c r="B25" s="52">
        <v>3</v>
      </c>
      <c r="C25" s="52" t="s">
        <v>164</v>
      </c>
      <c r="D25" s="52">
        <v>0.8</v>
      </c>
    </row>
    <row r="26" spans="2:4" x14ac:dyDescent="0.2">
      <c r="B26" s="52">
        <v>4</v>
      </c>
      <c r="C26" s="52" t="s">
        <v>165</v>
      </c>
      <c r="D26" s="52">
        <v>0.6</v>
      </c>
    </row>
    <row r="27" spans="2:4" x14ac:dyDescent="0.2">
      <c r="B27" s="52">
        <v>5</v>
      </c>
      <c r="C27" s="52" t="s">
        <v>175</v>
      </c>
      <c r="D27" s="52">
        <v>0.5</v>
      </c>
    </row>
    <row r="28" spans="2:4" x14ac:dyDescent="0.2">
      <c r="B28" s="52">
        <v>6</v>
      </c>
      <c r="C28" s="52" t="s">
        <v>166</v>
      </c>
      <c r="D28" s="52">
        <v>0.4</v>
      </c>
    </row>
    <row r="29" spans="2:4" x14ac:dyDescent="0.2">
      <c r="B29" s="52">
        <v>7</v>
      </c>
      <c r="C29" s="52" t="s">
        <v>167</v>
      </c>
      <c r="D29" s="52">
        <v>0.35</v>
      </c>
    </row>
    <row r="30" spans="2:4" x14ac:dyDescent="0.2">
      <c r="B30" s="52">
        <v>8</v>
      </c>
      <c r="C30" s="52" t="s">
        <v>168</v>
      </c>
      <c r="D30" s="52">
        <v>0.25</v>
      </c>
    </row>
    <row r="31" spans="2:4" x14ac:dyDescent="0.2">
      <c r="B31" s="52">
        <v>9</v>
      </c>
      <c r="C31" s="52" t="s">
        <v>169</v>
      </c>
      <c r="D31" s="52">
        <v>0.25</v>
      </c>
    </row>
    <row r="32" spans="2:4" x14ac:dyDescent="0.2">
      <c r="B32" s="52">
        <v>10</v>
      </c>
      <c r="C32" s="52" t="s">
        <v>170</v>
      </c>
      <c r="D32" s="52">
        <v>0.25</v>
      </c>
    </row>
    <row r="34" spans="2:3" x14ac:dyDescent="0.2">
      <c r="B34" s="52" t="s">
        <v>180</v>
      </c>
    </row>
    <row r="35" spans="2:3" x14ac:dyDescent="0.2">
      <c r="B35" s="57" t="b">
        <v>0</v>
      </c>
      <c r="C35" s="52" t="s">
        <v>142</v>
      </c>
    </row>
    <row r="36" spans="2:3" x14ac:dyDescent="0.2">
      <c r="B36" s="57" t="b">
        <v>0</v>
      </c>
      <c r="C36" s="52" t="s">
        <v>143</v>
      </c>
    </row>
    <row r="37" spans="2:3" x14ac:dyDescent="0.2">
      <c r="B37" s="57" t="b">
        <v>0</v>
      </c>
      <c r="C37" s="52" t="s">
        <v>144</v>
      </c>
    </row>
  </sheetData>
  <sheetProtection algorithmName="SHA-512" hashValue="HiBS5KjgmzNlLG1YJ3AnQFtom9QqVYHB9EU0YOPurkhvpomv535TYC7cQDB4+6UrOEBFeC7yB2fl8NvnZIeSEg==" saltValue="RcwLEfCAo3Ad9gLXGdR45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16</vt:i4>
      </vt:variant>
    </vt:vector>
  </HeadingPairs>
  <TitlesOfParts>
    <vt:vector size="23" baseType="lpstr">
      <vt:lpstr>OW-I</vt:lpstr>
      <vt:lpstr>OW-II</vt:lpstr>
      <vt:lpstr>OW-IIa</vt:lpstr>
      <vt:lpstr>OW-III</vt:lpstr>
      <vt:lpstr>OW-KS</vt:lpstr>
      <vt:lpstr>OW-KD</vt:lpstr>
      <vt:lpstr>Dane</vt:lpstr>
      <vt:lpstr>naz_rodz_pow_ret</vt:lpstr>
      <vt:lpstr>naz_rodz_pow_roz</vt:lpstr>
      <vt:lpstr>'OW-I'!Obszar_wydruku</vt:lpstr>
      <vt:lpstr>'OW-II'!Obszar_wydruku</vt:lpstr>
      <vt:lpstr>'OW-IIa'!Obszar_wydruku</vt:lpstr>
      <vt:lpstr>'OW-III'!Obszar_wydruku</vt:lpstr>
      <vt:lpstr>'OW-KD'!Obszar_wydruku</vt:lpstr>
      <vt:lpstr>'OW-KS'!Obszar_wydruku</vt:lpstr>
      <vt:lpstr>opad</vt:lpstr>
      <vt:lpstr>p2_1</vt:lpstr>
      <vt:lpstr>p2_2</vt:lpstr>
      <vt:lpstr>p2_3</vt:lpstr>
      <vt:lpstr>q</vt:lpstr>
      <vt:lpstr>rodz_zbior</vt:lpstr>
      <vt:lpstr>tab_rodz_pow_ret</vt:lpstr>
      <vt:lpstr>tab_rodz_pow_roz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Piątek, Jędrzej</dc:creator>
  <cp:lastModifiedBy>Palicka, Paulina</cp:lastModifiedBy>
  <cp:lastPrinted>2024-03-18T08:14:13Z</cp:lastPrinted>
  <dcterms:created xsi:type="dcterms:W3CDTF">2015-06-05T18:19:34Z</dcterms:created>
  <dcterms:modified xsi:type="dcterms:W3CDTF">2024-07-02T11:15:41Z</dcterms:modified>
</cp:coreProperties>
</file>